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2.xml" ContentType="application/vnd.openxmlformats-officedocument.spreadsheetml.comments+xml"/>
  <Override PartName="/xl/tables/table9.xml" ContentType="application/vnd.openxmlformats-officedocument.spreadsheetml.table+xml"/>
  <Override PartName="/xl/comments3.xml" ContentType="application/vnd.openxmlformats-officedocument.spreadsheetml.comments+xml"/>
  <Override PartName="/xl/tables/table10.xml" ContentType="application/vnd.openxmlformats-officedocument.spreadsheetml.table+xml"/>
  <Override PartName="/xl/comments4.xml" ContentType="application/vnd.openxmlformats-officedocument.spreadsheetml.comments+xml"/>
  <Override PartName="/xl/tables/table11.xml" ContentType="application/vnd.openxmlformats-officedocument.spreadsheetml.table+xml"/>
  <Override PartName="/xl/comments5.xml" ContentType="application/vnd.openxmlformats-officedocument.spreadsheetml.comments+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3.xml" ContentType="application/vnd.openxmlformats-officedocument.drawing+xml"/>
  <Override PartName="/xl/tables/table15.xml" ContentType="application/vnd.openxmlformats-officedocument.spreadsheetml.table+xml"/>
  <Override PartName="/xl/comments6.xml" ContentType="application/vnd.openxmlformats-officedocument.spreadsheetml.comments+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Y:\06_OPERATIONAL\01_Reporting\DORA\"/>
    </mc:Choice>
  </mc:AlternateContent>
  <xr:revisionPtr revIDLastSave="0" documentId="13_ncr:1_{180E8024-86A2-4003-9C1F-1D2A86FDAA50}" xr6:coauthVersionLast="47" xr6:coauthVersionMax="47" xr10:uidLastSave="{00000000-0000-0000-0000-000000000000}"/>
  <bookViews>
    <workbookView xWindow="-120" yWindow="-120" windowWidth="29040" windowHeight="15720" tabRatio="881" xr2:uid="{00000000-000D-0000-FFFF-FFFF00000000}"/>
  </bookViews>
  <sheets>
    <sheet name="Dashboard" sheetId="44" r:id="rId1"/>
    <sheet name="FAQ" sheetId="45" r:id="rId2"/>
    <sheet name="Definitions" sheetId="1" r:id="rId3"/>
    <sheet name="Data Model" sheetId="42" r:id="rId4"/>
    <sheet name="b_01.01" sheetId="41" r:id="rId5"/>
    <sheet name="b_01.02" sheetId="25" r:id="rId6"/>
    <sheet name="b_01.03" sheetId="40" r:id="rId7"/>
    <sheet name="b_02.01" sheetId="27" r:id="rId8"/>
    <sheet name="b_02.03" sheetId="39" r:id="rId9"/>
    <sheet name="b_04.01" sheetId="33" r:id="rId10"/>
    <sheet name="b_05.01" sheetId="34" r:id="rId11"/>
    <sheet name="b_06.01" sheetId="36" r:id="rId12"/>
    <sheet name="b_02.02" sheetId="28" r:id="rId13"/>
    <sheet name="b_03.01" sheetId="30" r:id="rId14"/>
    <sheet name="b_03.02" sheetId="31" r:id="rId15"/>
    <sheet name="b_03.03" sheetId="32" r:id="rId16"/>
    <sheet name="b_05.02" sheetId="35" r:id="rId17"/>
    <sheet name="b_07.01" sheetId="37" r:id="rId18"/>
    <sheet name="b_99.01" sheetId="18" r:id="rId19"/>
    <sheet name="Drop down" sheetId="38" state="hidden" r:id="rId20"/>
  </sheets>
  <definedNames>
    <definedName name="_xlnm._FilterDatabase" localSheetId="2" hidden="1">Definitions!$A$2:$F$116</definedName>
    <definedName name="_xlnm._FilterDatabase" localSheetId="19" hidden="1">'Drop down'!$D$1:$E$252</definedName>
    <definedName name="_Hlk133426226" localSheetId="2">Definitions!$B$16</definedName>
    <definedName name="_Hlk151973589" localSheetId="2">Definitions!$B$33</definedName>
    <definedName name="_Hlk152173187" localSheetId="2">Definitions!$C$33</definedName>
    <definedName name="LINK">'Drop down'!$BC$2</definedName>
    <definedName name="LIST0101040">'Drop down'!$M$2:$M$25</definedName>
    <definedName name="LIST0102050">'Drop down'!$P$2:$P$6</definedName>
    <definedName name="LIST0201020">'Drop down'!$S$2:$S$4</definedName>
    <definedName name="LIST0202090">'Drop down'!$V$2:$V$7</definedName>
    <definedName name="LIST0202170">'Drop down'!$Y$2:$Y$4</definedName>
    <definedName name="LIST0202180">'Drop down'!$AB$2:$AB$5</definedName>
    <definedName name="LIST0401030">'Drop down'!$AE$2:$AE$3</definedName>
    <definedName name="LIST0501040">'Drop down'!$AH$2:$AH$3</definedName>
    <definedName name="LIST0601020">'Drop down'!$AK$2:$AK$129</definedName>
    <definedName name="LIST0601050">'Drop down'!$AN$2:$AN$4</definedName>
    <definedName name="LIST0601100">'Drop down'!$AQ$2:$AQ$5</definedName>
    <definedName name="LIST0701050">'Drop down'!$AT$2:$AT$5</definedName>
    <definedName name="LIST0701060">'Drop down'!$AW$2:$AW$4</definedName>
    <definedName name="LIST0701090">'Drop down'!$AZ$2:$AZ$4</definedName>
    <definedName name="LISTANNEXIII">'Drop down'!$G$2:$G$20</definedName>
    <definedName name="LISTBINARY">'Drop down'!$J$2:$J$3</definedName>
    <definedName name="LISTCOUNTRY">'Drop down'!$A$3:$A$253</definedName>
    <definedName name="LISTCURRENCY">'Drop down'!$D$2:$D$167</definedName>
    <definedName name="SCOPE">Dashboard!$D$19</definedName>
    <definedName name="SERIAL">Dashboard!$D$16</definedName>
    <definedName name="SUBDATE">Dashboard!$D$10</definedName>
    <definedName name="VERSION">Dashboard!$D$13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44" l="1"/>
  <c r="E250" i="38"/>
  <c r="E249" i="38"/>
  <c r="E248" i="38"/>
  <c r="E247" i="38"/>
  <c r="E246" i="38"/>
  <c r="E245" i="38"/>
  <c r="E244" i="38"/>
  <c r="E243" i="38"/>
  <c r="E242" i="38"/>
  <c r="E241" i="38"/>
  <c r="E240" i="38"/>
  <c r="E239" i="38"/>
  <c r="E238" i="38"/>
  <c r="E237" i="38"/>
  <c r="E236" i="38"/>
  <c r="E235" i="38"/>
  <c r="E234" i="38"/>
  <c r="E233" i="38"/>
  <c r="E232" i="38"/>
  <c r="E231" i="38"/>
  <c r="E230" i="38"/>
  <c r="E229" i="38"/>
  <c r="E228" i="38"/>
  <c r="E227" i="38"/>
  <c r="E226" i="38"/>
  <c r="E225" i="38"/>
  <c r="E224" i="38"/>
  <c r="E223" i="38"/>
  <c r="E222" i="38"/>
  <c r="E221" i="38"/>
  <c r="E220" i="38"/>
  <c r="E219" i="38"/>
  <c r="E218" i="38"/>
  <c r="E217" i="38"/>
  <c r="E216" i="38"/>
  <c r="E215" i="38"/>
  <c r="E214" i="38"/>
  <c r="E213" i="38"/>
  <c r="E212" i="38"/>
  <c r="E211" i="38"/>
  <c r="E210" i="38"/>
  <c r="E209" i="38"/>
  <c r="E208" i="38"/>
  <c r="E207" i="38"/>
  <c r="E206" i="38"/>
  <c r="E205" i="38"/>
  <c r="E204" i="38"/>
  <c r="E203" i="38"/>
  <c r="E202" i="38"/>
  <c r="E201" i="38"/>
  <c r="E200" i="38"/>
  <c r="E199" i="38"/>
  <c r="E198" i="38"/>
  <c r="E197" i="38"/>
  <c r="E196" i="38"/>
  <c r="E195" i="38"/>
  <c r="E194" i="38"/>
  <c r="E193" i="38"/>
  <c r="E192" i="38"/>
  <c r="E191" i="38"/>
  <c r="E190" i="38"/>
  <c r="E189" i="38"/>
  <c r="E188" i="38"/>
  <c r="E187" i="38"/>
  <c r="E186" i="38"/>
  <c r="E185" i="38"/>
  <c r="E184" i="38"/>
  <c r="E183" i="38"/>
  <c r="E182" i="38"/>
  <c r="E181" i="38"/>
  <c r="E180" i="38"/>
  <c r="E179" i="38"/>
  <c r="E178" i="38"/>
  <c r="E177" i="38"/>
  <c r="E176" i="38"/>
  <c r="E175" i="38"/>
  <c r="E174" i="38"/>
  <c r="E173" i="38"/>
  <c r="E172" i="38"/>
  <c r="E171" i="38"/>
  <c r="E170" i="38"/>
  <c r="E169" i="38"/>
  <c r="E168" i="38"/>
  <c r="E167" i="38"/>
  <c r="E166" i="38"/>
  <c r="E165" i="38"/>
  <c r="E164" i="38"/>
  <c r="E163" i="38"/>
  <c r="E162" i="38"/>
  <c r="E161" i="38"/>
  <c r="E160" i="38"/>
  <c r="E159" i="38"/>
  <c r="E158" i="38"/>
  <c r="E157" i="38"/>
  <c r="E156" i="38"/>
  <c r="E155" i="38"/>
  <c r="E154" i="38"/>
  <c r="E153" i="38"/>
  <c r="E152" i="38"/>
  <c r="E151" i="38"/>
  <c r="E150" i="38"/>
  <c r="E149" i="38"/>
  <c r="E148" i="38"/>
  <c r="E147" i="38"/>
  <c r="E146" i="38"/>
  <c r="E145" i="38"/>
  <c r="E144" i="38"/>
  <c r="E143" i="38"/>
  <c r="E142" i="38"/>
  <c r="E141" i="38"/>
  <c r="E140" i="38"/>
  <c r="E139" i="38"/>
  <c r="E138" i="38"/>
  <c r="E137" i="38"/>
  <c r="E136" i="38"/>
  <c r="E135" i="38"/>
  <c r="E134" i="38"/>
  <c r="E133" i="38"/>
  <c r="E132" i="38"/>
  <c r="E131" i="38"/>
  <c r="E130" i="38"/>
  <c r="E129" i="38"/>
  <c r="E128" i="38"/>
  <c r="E127" i="38"/>
  <c r="E126" i="38"/>
  <c r="E125" i="38"/>
  <c r="E124" i="38"/>
  <c r="E123" i="38"/>
  <c r="E122" i="38"/>
  <c r="E121" i="38"/>
  <c r="E120" i="38"/>
  <c r="E119" i="38"/>
  <c r="E118" i="38"/>
  <c r="E117" i="38"/>
  <c r="E116" i="38"/>
  <c r="E115" i="38"/>
  <c r="E114" i="38"/>
  <c r="E113" i="38"/>
  <c r="E112" i="38"/>
  <c r="E111" i="38"/>
  <c r="E110" i="38"/>
  <c r="E109" i="38"/>
  <c r="E108" i="38"/>
  <c r="E107" i="38"/>
  <c r="E106" i="38"/>
  <c r="E105" i="38"/>
  <c r="E104" i="38"/>
  <c r="E103" i="38"/>
  <c r="E102" i="38"/>
  <c r="E101" i="38"/>
  <c r="E100" i="38"/>
  <c r="E99" i="38"/>
  <c r="E98" i="38"/>
  <c r="E97" i="38"/>
  <c r="E96" i="38"/>
  <c r="E95" i="38"/>
  <c r="E94" i="38"/>
  <c r="E93" i="38"/>
  <c r="E92" i="38"/>
  <c r="E91" i="38"/>
  <c r="E90" i="38"/>
  <c r="E89" i="38"/>
  <c r="E88" i="38"/>
  <c r="E87" i="38"/>
  <c r="E86" i="38"/>
  <c r="E85" i="38"/>
  <c r="E84" i="38"/>
  <c r="E83" i="38"/>
  <c r="E82" i="38"/>
  <c r="E81" i="38"/>
  <c r="E80" i="38"/>
  <c r="E79" i="38"/>
  <c r="E78" i="38"/>
  <c r="E77" i="38"/>
  <c r="E76" i="38"/>
  <c r="E75" i="38"/>
  <c r="E74" i="38"/>
  <c r="E73" i="38"/>
  <c r="E72" i="38"/>
  <c r="E71" i="38"/>
  <c r="E70" i="38"/>
  <c r="E69" i="38"/>
  <c r="E68" i="38"/>
  <c r="E67" i="38"/>
  <c r="E66" i="38"/>
  <c r="E65" i="38"/>
  <c r="E64" i="38"/>
  <c r="E63" i="38"/>
  <c r="E62" i="38"/>
  <c r="E61" i="38"/>
  <c r="E60" i="38"/>
  <c r="E59" i="38"/>
  <c r="E58" i="38"/>
  <c r="E57" i="38"/>
  <c r="E56" i="38"/>
  <c r="E55" i="38"/>
  <c r="E54" i="38"/>
  <c r="E53" i="38"/>
  <c r="E52" i="38"/>
  <c r="E51" i="38"/>
  <c r="E50" i="38"/>
  <c r="E49" i="38"/>
  <c r="E48" i="38"/>
  <c r="E47" i="38"/>
  <c r="E46" i="38"/>
  <c r="E45" i="38"/>
  <c r="E44" i="38"/>
  <c r="E43" i="38"/>
  <c r="E42" i="38"/>
  <c r="E41" i="38"/>
  <c r="E40" i="38"/>
  <c r="E39" i="38"/>
  <c r="E38" i="38"/>
  <c r="E37" i="38"/>
  <c r="E36" i="38"/>
  <c r="E35" i="38"/>
  <c r="E34" i="38"/>
  <c r="E33" i="38"/>
  <c r="E32" i="38"/>
  <c r="E31" i="38"/>
  <c r="E30" i="38"/>
  <c r="E29" i="38"/>
  <c r="E28" i="38"/>
  <c r="E27" i="38"/>
  <c r="E26" i="38"/>
  <c r="E25" i="38"/>
  <c r="E24" i="38"/>
  <c r="E23" i="38"/>
  <c r="E22" i="38"/>
  <c r="E21" i="38"/>
  <c r="E20" i="38"/>
  <c r="E19" i="38"/>
  <c r="E18" i="38"/>
  <c r="E17" i="38"/>
  <c r="E16" i="38"/>
  <c r="E15" i="38"/>
  <c r="E14" i="38"/>
  <c r="E13" i="38"/>
  <c r="E12" i="38"/>
  <c r="E11" i="38"/>
  <c r="E10" i="38"/>
  <c r="E9" i="38"/>
  <c r="E8" i="38"/>
  <c r="E7" i="38"/>
  <c r="E6" i="38"/>
  <c r="E5" i="38"/>
  <c r="E4" i="38"/>
  <c r="E3" i="38"/>
  <c r="E2" i="38"/>
  <c r="F42" i="44"/>
  <c r="F30" i="44"/>
  <c r="F40" i="44" l="1"/>
  <c r="F29" i="44"/>
  <c r="F31" i="44"/>
  <c r="F33" i="44"/>
  <c r="F34" i="44"/>
  <c r="F36" i="44"/>
  <c r="F37" i="44"/>
  <c r="F38" i="44"/>
  <c r="F28" i="44" l="1"/>
  <c r="B36" i="37" l="1"/>
  <c r="N36" i="37"/>
  <c r="B18" i="36"/>
  <c r="L18" i="36"/>
  <c r="G40" i="44" s="1"/>
  <c r="B22" i="35"/>
  <c r="I22" i="35"/>
  <c r="G39" i="44" s="1"/>
  <c r="B20" i="34"/>
  <c r="N20" i="34"/>
  <c r="G38" i="44" s="1"/>
  <c r="B17" i="33"/>
  <c r="F17" i="33"/>
  <c r="G37" i="44" s="1"/>
  <c r="B15" i="32"/>
  <c r="D15" i="32"/>
  <c r="G36" i="44" s="1"/>
  <c r="B17" i="31"/>
  <c r="E17" i="31"/>
  <c r="G35" i="44" s="1"/>
  <c r="B20" i="30"/>
  <c r="D20" i="30"/>
  <c r="G34" i="44" s="1"/>
  <c r="B17" i="39"/>
  <c r="D17" i="39"/>
  <c r="G33" i="44" s="1"/>
  <c r="B19" i="28"/>
  <c r="T19" i="28"/>
  <c r="G32" i="44" s="1"/>
  <c r="B22" i="27"/>
  <c r="G22" i="27"/>
  <c r="G31" i="44" s="1"/>
  <c r="F17" i="40"/>
  <c r="G30" i="44" s="1"/>
  <c r="B14" i="25"/>
  <c r="M14" i="25"/>
  <c r="G29" i="44" s="1"/>
  <c r="B7" i="41"/>
  <c r="H7" i="41"/>
  <c r="G28" i="44" s="1"/>
  <c r="D14" i="37" l="1"/>
  <c r="D15" i="37"/>
  <c r="D16" i="37"/>
  <c r="D17" i="37"/>
  <c r="D25" i="37"/>
  <c r="D33" i="37"/>
  <c r="D26" i="37"/>
  <c r="D34" i="37"/>
  <c r="D27" i="37"/>
  <c r="D31" i="37"/>
  <c r="D32" i="37"/>
  <c r="D18" i="37"/>
  <c r="D19" i="37"/>
  <c r="D20" i="37"/>
  <c r="D28" i="37"/>
  <c r="D29" i="37"/>
  <c r="D22" i="37"/>
  <c r="D30" i="37"/>
  <c r="D23" i="37"/>
  <c r="D24" i="37"/>
  <c r="D21" i="37"/>
  <c r="D6" i="37"/>
  <c r="D7" i="37"/>
  <c r="E7" i="28"/>
  <c r="D8" i="37"/>
  <c r="D9" i="37"/>
  <c r="E8" i="28"/>
  <c r="E16" i="28"/>
  <c r="D11" i="31"/>
  <c r="E8" i="35"/>
  <c r="E16" i="35"/>
  <c r="E9" i="28"/>
  <c r="E17" i="28"/>
  <c r="D12" i="31"/>
  <c r="E17" i="35"/>
  <c r="E11" i="35"/>
  <c r="E21" i="35"/>
  <c r="E14" i="28"/>
  <c r="E7" i="35"/>
  <c r="D10" i="37"/>
  <c r="E9" i="35"/>
  <c r="E6" i="35"/>
  <c r="D10" i="31"/>
  <c r="D11" i="37"/>
  <c r="E10" i="28"/>
  <c r="E18" i="28"/>
  <c r="D13" i="31"/>
  <c r="E10" i="35"/>
  <c r="E18" i="35"/>
  <c r="E11" i="28"/>
  <c r="D6" i="31"/>
  <c r="D14" i="31"/>
  <c r="E19" i="35"/>
  <c r="E6" i="28"/>
  <c r="E14" i="35"/>
  <c r="E15" i="35"/>
  <c r="D12" i="37"/>
  <c r="D13" i="37"/>
  <c r="E12" i="28"/>
  <c r="D7" i="31"/>
  <c r="D15" i="31"/>
  <c r="E12" i="35"/>
  <c r="E20" i="35"/>
  <c r="D35" i="37"/>
  <c r="E13" i="28"/>
  <c r="D8" i="31"/>
  <c r="D16" i="31"/>
  <c r="E13" i="35"/>
  <c r="D9" i="31"/>
  <c r="E15" i="28"/>
  <c r="G42" i="44"/>
  <c r="G41" i="44"/>
  <c r="F41" i="44" l="1"/>
  <c r="F39" i="44"/>
  <c r="F32" i="44"/>
  <c r="F35"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Fund XP</author>
  </authors>
  <commentList>
    <comment ref="J5" authorId="0" shapeId="0" xr:uid="{CFC9F0EE-C72A-4BFC-BAA6-B815E94A1E1C}">
      <text>
        <r>
          <rPr>
            <b/>
            <sz val="9"/>
            <color indexed="81"/>
            <rFont val="Tahoma"/>
            <family val="2"/>
          </rPr>
          <t>Fund XP:</t>
        </r>
        <r>
          <rPr>
            <sz val="9"/>
            <color indexed="81"/>
            <rFont val="Tahoma"/>
            <family val="2"/>
          </rPr>
          <t xml:space="preserve">
If the entity has not been deleted, 31st December 9999 shall be reported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Haizhen Li</author>
  </authors>
  <commentList>
    <comment ref="D5" authorId="0" shapeId="0" xr:uid="{5EFDE5BC-2B22-4AB7-923F-3B87297773BE}">
      <text>
        <r>
          <rPr>
            <sz val="9"/>
            <rFont val="Tahoma"/>
            <family val="2"/>
          </rPr>
          <t xml:space="preserve">(ZZ:x838) branch of a financial entity_x000D_
(ZZ:x839) not a branch_x000D_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Fund XP</author>
  </authors>
  <commentList>
    <comment ref="E5" authorId="0" shapeId="0" xr:uid="{D525B94D-A8B6-43D4-BF7A-9B3D55221F67}">
      <text>
        <r>
          <rPr>
            <b/>
            <sz val="9"/>
            <color indexed="81"/>
            <rFont val="Tahoma"/>
            <family val="2"/>
          </rPr>
          <t>Fund XP:</t>
        </r>
        <r>
          <rPr>
            <sz val="9"/>
            <color indexed="81"/>
            <rFont val="Tahoma"/>
            <family val="2"/>
          </rPr>
          <t xml:space="preserve">
The type of additional code to identify the ICT third-party service provider reported in B_05.01.0030:
1. ‘LEI’ for LEI
2.‘EUID’ for EUID
3. CRN for Corporate registration number
4. VAT for VAT number
5. PNR for Passport Number
6. NIN for National Identity Number
LEI or EUID shall be used for legal persons, as identified in B_05.01.0070, whereas alternative code may be used only for an individual acting in a business capacity.
Only LEI shall be used for legal persons that are not established in the Union.</t>
        </r>
      </text>
    </comment>
    <comment ref="G5" authorId="0" shapeId="0" xr:uid="{B085D4AA-902A-4AA7-BF2C-385E007AC296}">
      <text>
        <r>
          <rPr>
            <b/>
            <sz val="9"/>
            <color indexed="81"/>
            <rFont val="Tahoma"/>
            <family val="2"/>
          </rPr>
          <t>Fund XP:</t>
        </r>
        <r>
          <rPr>
            <sz val="9"/>
            <color indexed="81"/>
            <rFont val="Tahoma"/>
            <family val="2"/>
          </rPr>
          <t xml:space="preserve">
Where the name of the ICT third-party service provider reported in B_05.01.0050 is in Latin alphabet, it shall be repeated also in this data field.</t>
        </r>
      </text>
    </comment>
    <comment ref="K5" authorId="0" shapeId="0" xr:uid="{4F268516-39C6-4E3C-9DC7-0B7C23531BE4}">
      <text>
        <r>
          <rPr>
            <b/>
            <sz val="9"/>
            <color indexed="81"/>
            <rFont val="Tahoma"/>
            <family val="2"/>
          </rPr>
          <t>Fund XP:</t>
        </r>
        <r>
          <rPr>
            <sz val="9"/>
            <color indexed="81"/>
            <rFont val="Tahoma"/>
            <family val="2"/>
          </rPr>
          <t xml:space="preserve">
Mandatory if the ICT third-party service provider is a direct ICT third-party service provider</t>
        </r>
      </text>
    </comment>
    <comment ref="L5" authorId="0" shapeId="0" xr:uid="{007599B2-E086-4492-8698-AC225F2644B4}">
      <text>
        <r>
          <rPr>
            <b/>
            <sz val="9"/>
            <color indexed="81"/>
            <rFont val="Tahoma"/>
            <family val="2"/>
          </rPr>
          <t>Fund XP:</t>
        </r>
        <r>
          <rPr>
            <sz val="9"/>
            <color indexed="81"/>
            <rFont val="Tahoma"/>
            <family val="2"/>
          </rPr>
          <t xml:space="preserve">
Code to identify the ICT third-party service provider’s ultimate parent undertaking.
The code used to identify ultimate parent undertaking in this field shall match the identification code provided in B_05.01.0010 for that ultimate parent undertaking.
Where the ICT third-party service provider is not part of a group, the identification code used to identify that ICT third-party service provider in B_05.01.0010 shall be repeated also in this data field.</t>
        </r>
      </text>
    </comment>
    <comment ref="M5" authorId="0" shapeId="0" xr:uid="{96C3C8FB-A6A9-4C00-8575-7E7DDF5D13BA}">
      <text>
        <r>
          <rPr>
            <b/>
            <sz val="9"/>
            <color indexed="81"/>
            <rFont val="Tahoma"/>
            <family val="2"/>
          </rPr>
          <t>Fund XP:</t>
        </r>
        <r>
          <rPr>
            <sz val="9"/>
            <color indexed="81"/>
            <rFont val="Tahoma"/>
            <family val="2"/>
          </rPr>
          <t xml:space="preserve">
Type of code to identify the ICT third-party service provider’s ultimate parent undertaking in B_05.01.0110.
The type of the code used to identify ultimate parent undertaking in this field shall match the identification code provided in B_05.01.0020 for that ultimate parent undertaking.
Where the ICT third-party service provider is not part of a group, the type of the identification code used to identify that ICT third-party service provider in B_05.01.0020 shall be repeated also in this data field.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Fund XP</author>
  </authors>
  <commentList>
    <comment ref="B5" authorId="0" shapeId="0" xr:uid="{3F70B66E-4794-4B14-BB14-D112A0042F8C}">
      <text>
        <r>
          <rPr>
            <b/>
            <sz val="9"/>
            <color indexed="81"/>
            <rFont val="Tahoma"/>
            <family val="2"/>
          </rPr>
          <t>Fund XP:</t>
        </r>
        <r>
          <rPr>
            <sz val="9"/>
            <color indexed="81"/>
            <rFont val="Tahoma"/>
            <family val="2"/>
          </rPr>
          <t xml:space="preserve">
The function identifier shall be composed by the letter F (capital letter) followed by a natural number (e.g. “F1” for the 1st function identifier and “Fn” for the nth function identifier with “n” being a natural number).</t>
        </r>
      </text>
    </comment>
    <comment ref="G5" authorId="0" shapeId="0" xr:uid="{386794A1-00B3-4489-AE34-95D63ED06B5E}">
      <text>
        <r>
          <rPr>
            <b/>
            <sz val="9"/>
            <color indexed="81"/>
            <rFont val="Tahoma"/>
            <family val="2"/>
          </rPr>
          <t>Fund XP:</t>
        </r>
        <r>
          <rPr>
            <sz val="9"/>
            <color indexed="81"/>
            <rFont val="Tahoma"/>
            <family val="2"/>
          </rPr>
          <t xml:space="preserve">
Brief explanation on the reasons for classifying the function as critical or important</t>
        </r>
      </text>
    </comment>
    <comment ref="H5" authorId="0" shapeId="0" xr:uid="{1B28B6DA-FAC9-4E77-981F-B7DA2EF3D676}">
      <text>
        <r>
          <rPr>
            <b/>
            <sz val="9"/>
            <color indexed="81"/>
            <rFont val="Tahoma"/>
            <family val="2"/>
          </rPr>
          <t>Fund XP:</t>
        </r>
        <r>
          <rPr>
            <sz val="9"/>
            <color indexed="81"/>
            <rFont val="Tahoma"/>
            <family val="2"/>
          </rPr>
          <t xml:space="preserve">
Where the assessment of the function’s criticality or importance is not performed, it shall be filled in with ‘9999-12-31’</t>
        </r>
      </text>
    </comment>
    <comment ref="I5" authorId="0" shapeId="0" xr:uid="{F1DE8F19-E471-48BF-85B3-B8AE7244DB8A}">
      <text>
        <r>
          <rPr>
            <b/>
            <sz val="9"/>
            <color indexed="81"/>
            <rFont val="Tahoma"/>
            <family val="2"/>
          </rPr>
          <t>Fund XP:</t>
        </r>
        <r>
          <rPr>
            <sz val="9"/>
            <color indexed="81"/>
            <rFont val="Tahoma"/>
            <family val="2"/>
          </rPr>
          <t xml:space="preserve">
In number of hours. Where the recovery time objective is less than 1 hour, ‘1’ shall be reported. Where the recovery time objective of the function is not defined, ‘0’ shall be reported.</t>
        </r>
      </text>
    </comment>
    <comment ref="J5" authorId="0" shapeId="0" xr:uid="{20121FFC-7EC8-4FE7-9109-35BE4931ED47}">
      <text>
        <r>
          <rPr>
            <b/>
            <sz val="9"/>
            <color indexed="81"/>
            <rFont val="Tahoma"/>
            <family val="2"/>
          </rPr>
          <t>Fund XP:</t>
        </r>
        <r>
          <rPr>
            <sz val="9"/>
            <color indexed="81"/>
            <rFont val="Tahoma"/>
            <family val="2"/>
          </rPr>
          <t xml:space="preserve">
In number of hours. Where the recovery point objective is less than 1 hour, ‘1’ shall be reported. Where the recovery point objective of the function is not defined, ‘0’ shall be reported.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Fund XP</author>
    <author>Haizhen Li</author>
  </authors>
  <commentList>
    <comment ref="K5" authorId="0" shapeId="0" xr:uid="{27AB48C1-999B-45FE-B223-95F2B151D9D6}">
      <text>
        <r>
          <rPr>
            <b/>
            <sz val="9"/>
            <color indexed="81"/>
            <rFont val="Tahoma"/>
            <family val="2"/>
          </rPr>
          <t>Fund XP:</t>
        </r>
        <r>
          <rPr>
            <sz val="9"/>
            <color indexed="81"/>
            <rFont val="Tahoma"/>
            <family val="2"/>
          </rPr>
          <t xml:space="preserve">
Mandatory if the ICT
service is supporting a
critical or important
function</t>
        </r>
      </text>
    </comment>
    <comment ref="L5" authorId="0" shapeId="0" xr:uid="{4381CC49-811D-4AF3-8966-AE0400B018F8}">
      <text>
        <r>
          <rPr>
            <b/>
            <sz val="9"/>
            <color indexed="81"/>
            <rFont val="Tahoma"/>
            <family val="2"/>
          </rPr>
          <t>Fund XP:</t>
        </r>
        <r>
          <rPr>
            <sz val="9"/>
            <color indexed="81"/>
            <rFont val="Tahoma"/>
            <family val="2"/>
          </rPr>
          <t xml:space="preserve">
Mandatory if the ICT
service is supporting a
critical or important
function</t>
        </r>
      </text>
    </comment>
    <comment ref="M5" authorId="0" shapeId="0" xr:uid="{B822C271-E868-4D92-B2EC-D05B2E632229}">
      <text>
        <r>
          <rPr>
            <b/>
            <sz val="9"/>
            <color indexed="81"/>
            <rFont val="Tahoma"/>
            <family val="2"/>
          </rPr>
          <t>Fund XP:</t>
        </r>
        <r>
          <rPr>
            <sz val="9"/>
            <color indexed="81"/>
            <rFont val="Tahoma"/>
            <family val="2"/>
          </rPr>
          <t xml:space="preserve">
Mandatory if the ICT
service is supporting a
critical or important
function</t>
        </r>
      </text>
    </comment>
    <comment ref="N5" authorId="0" shapeId="0" xr:uid="{0E36E9E8-D355-4410-870E-E7AEE0AE4F9B}">
      <text>
        <r>
          <rPr>
            <b/>
            <sz val="9"/>
            <color indexed="81"/>
            <rFont val="Tahoma"/>
            <family val="2"/>
          </rPr>
          <t>Fund XP:</t>
        </r>
        <r>
          <rPr>
            <sz val="9"/>
            <color indexed="81"/>
            <rFont val="Tahoma"/>
            <family val="2"/>
          </rPr>
          <t xml:space="preserve">
Mandatory if the ICT
service is supporting a
critical or important
function</t>
        </r>
      </text>
    </comment>
    <comment ref="O5" authorId="0" shapeId="0" xr:uid="{320AAEDC-64BB-4098-BD5A-8BCA9806C75E}">
      <text>
        <r>
          <rPr>
            <b/>
            <sz val="9"/>
            <color indexed="81"/>
            <rFont val="Tahoma"/>
            <family val="2"/>
          </rPr>
          <t>Fund XP:</t>
        </r>
        <r>
          <rPr>
            <sz val="9"/>
            <color indexed="81"/>
            <rFont val="Tahoma"/>
            <family val="2"/>
          </rPr>
          <t xml:space="preserve">
Mandatory if the ICT
service is supporting a
critical or important
function</t>
        </r>
      </text>
    </comment>
    <comment ref="Q5" authorId="0" shapeId="0" xr:uid="{9306A944-1FDB-41F1-A9FF-8B340CEDA542}">
      <text>
        <r>
          <rPr>
            <b/>
            <sz val="9"/>
            <color indexed="81"/>
            <rFont val="Tahoma"/>
            <family val="2"/>
          </rPr>
          <t>Fund XP:</t>
        </r>
        <r>
          <rPr>
            <sz val="9"/>
            <color indexed="81"/>
            <rFont val="Tahoma"/>
            <family val="2"/>
          </rPr>
          <t xml:space="preserve">
Mandatory if the ICT
service is based on or
foresees data processing</t>
        </r>
      </text>
    </comment>
    <comment ref="R5" authorId="0" shapeId="0" xr:uid="{66250A6E-48A1-4726-B9B6-F68FF7EC15D2}">
      <text>
        <r>
          <rPr>
            <b/>
            <sz val="9"/>
            <color indexed="81"/>
            <rFont val="Tahoma"/>
            <family val="2"/>
          </rPr>
          <t>Fund XP:</t>
        </r>
        <r>
          <rPr>
            <sz val="9"/>
            <color indexed="81"/>
            <rFont val="Tahoma"/>
            <family val="2"/>
          </rPr>
          <t xml:space="preserve">
Mandatory if the ICT third-party service
provider stores data and if the ICT service is supporting a critical or important function or material part thereof</t>
        </r>
      </text>
    </comment>
    <comment ref="S5" authorId="1" shapeId="0" xr:uid="{07BEDEE1-A8EA-475C-A0CF-AEBE62419684}">
      <text>
        <r>
          <rPr>
            <sz val="9"/>
            <rFont val="Tahoma"/>
            <family val="2"/>
          </rPr>
          <t xml:space="preserve">(ZZ:x794) Not significant_x000D_
(ZZ:x795) Low reliance_x000D_
(ZZ:x796) Material reliance_x000D_
(ZZ:x797) Full reliance_x000D_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Fund XP</author>
  </authors>
  <commentList>
    <comment ref="G5" authorId="0" shapeId="0" xr:uid="{39332115-DC71-4754-ABF0-6059ADBA58CC}">
      <text>
        <r>
          <rPr>
            <b/>
            <sz val="9"/>
            <color indexed="81"/>
            <rFont val="Tahoma"/>
            <family val="2"/>
          </rPr>
          <t>Fund XP:</t>
        </r>
        <r>
          <rPr>
            <sz val="9"/>
            <color indexed="81"/>
            <rFont val="Tahoma"/>
            <family val="2"/>
          </rPr>
          <t xml:space="preserve">
To be left blank if the ICT third-party service provider (template B_05.02.0030) is a direct ICT third-party service provider i.e. at ‘rank’ r = 1 (template B_05.02.0050);
Where the ICT third-party service provider is at ‘rank’ r = n where n&gt;1, indicate the ‘Identification code of the recipient of the sub-contracted services’ at ‘rank’ r=n-1 that subcontracted the ICT service (even partially) to the ICT third-party service provider at ‘rank’ r=n.
Examples:
—
The identification code of the direct ICT third-party service provider receiving the service from the subcontractor at rank 2;
—
The identification code of the subcontractor at rank 2 receiving the service from the subcontractor at rank 3.
The code used to identify the recipient of sub-contracted ICT services shall match the identification code provided in B_05.01.0010 for that provider.</t>
        </r>
      </text>
    </comment>
    <comment ref="H5" authorId="0" shapeId="0" xr:uid="{18D09CEA-7916-4CD7-B685-9CBF56D7D55C}">
      <text>
        <r>
          <rPr>
            <b/>
            <sz val="9"/>
            <color indexed="81"/>
            <rFont val="Tahoma"/>
            <family val="2"/>
          </rPr>
          <t>Fund XP:</t>
        </r>
        <r>
          <rPr>
            <sz val="9"/>
            <color indexed="81"/>
            <rFont val="Tahoma"/>
            <family val="2"/>
          </rPr>
          <t xml:space="preserve">
o be left blank where the ICT third-party service provider template B_05.02.0030) is at rank r = 1 (template B_05.02.0050);
Where the ICT third-party service provider is at ‘rank’ r = n where n&gt;1, indicate the ‘Type of code to identify the recipient of the sub-contracted service’ at ‘rank’ r=n-1 that subcontracted the ICT service (even partially) to the ICT third-party service provider at ‘rank’ r=n.
1. ‘LEI’ for LEI
2. ‘EUID’ for EUID
3. CRN for Corporate registration number
4. VAT for VAT number
5. PNR for Passport Number
6. NIN for National Identity Number
The type of code used to identify the recipient of sub-contracted ICT services shall match the identification code provided in B_05.01.0020 for that provider.</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<sst xmlns="http://schemas.openxmlformats.org/spreadsheetml/2006/main" count="2629" uniqueCount="1993">
  <si>
    <t>Column Code</t>
  </si>
  <si>
    <t>Column Name</t>
  </si>
  <si>
    <t>Type</t>
  </si>
  <si>
    <t>Fill-in Instruction</t>
  </si>
  <si>
    <t>Fill-in Option</t>
  </si>
  <si>
    <t>LEI of the entity maintaining the register of information</t>
  </si>
  <si>
    <t>Alphanumerical</t>
  </si>
  <si>
    <t>Identify the entity maintaining and updating the register of information using the LEI, 20-character, alpha-numeric code based on the ISO 17442 standard</t>
  </si>
  <si>
    <t>Mandatory</t>
  </si>
  <si>
    <t>Name of the entity</t>
  </si>
  <si>
    <t>Legal name of the entity maintaining and updating the register of information</t>
  </si>
  <si>
    <t xml:space="preserve">Mandatory </t>
  </si>
  <si>
    <t xml:space="preserve">Country of the entity </t>
  </si>
  <si>
    <t>Country</t>
  </si>
  <si>
    <t>Identify the ISO 3166–1 alpha–2 code of the country where the license or the registration of the entity reported in the Register on Information has been issued.</t>
  </si>
  <si>
    <t>Type of entity</t>
  </si>
  <si>
    <t>Closed set of options</t>
  </si>
  <si>
    <t>Competent Authority</t>
  </si>
  <si>
    <t>Identify the competent authority according to Article 46 of Regulation (EU) 2022/2554 to which the register of information is reported.</t>
  </si>
  <si>
    <t>Mandatory in case of reporting</t>
  </si>
  <si>
    <t>Date of the reporting</t>
  </si>
  <si>
    <t>Date</t>
  </si>
  <si>
    <t>Identify the ISO 8601 (yyyy–mm–dd) code of the date of reporting</t>
  </si>
  <si>
    <t>Identify the entity reported in the Register on Information using the LEI, 20-character, alpha-numeric code based on the ISO 17442 standard</t>
  </si>
  <si>
    <t>Legal name of the entity reported in the register of information.</t>
  </si>
  <si>
    <t>Hierarchy of the entity within the group (where applicable)</t>
  </si>
  <si>
    <t>LEI of the direct parent undertaking of the entity</t>
  </si>
  <si>
    <t>Date of last update</t>
  </si>
  <si>
    <t>Identify the ISO 8601 (yyyy–mm–dd) code of the date of the last update made on the Register of information in relation to the entity.</t>
  </si>
  <si>
    <t>Date of integration in the Register of information</t>
  </si>
  <si>
    <t>Identify the ISO 8601 (yyyy–mm–dd) code of the date of integration in the Register of information</t>
  </si>
  <si>
    <t>Date of deletion in the Register of information</t>
  </si>
  <si>
    <t>Identify the ISO 8601 (yyyy–mm–dd) code of the date of deletion in the Register of information.
If the entity has not been deleted, ‘9999-12-31’ shall be reported</t>
  </si>
  <si>
    <t>Currency</t>
  </si>
  <si>
    <t xml:space="preserve">Value of total assets - of the financial entity </t>
  </si>
  <si>
    <t>Monetary</t>
  </si>
  <si>
    <t>Monetary value of total assets of the entity making use of the ICT services as reported in the entity’s annual financial statement of the year before the date of the last update of the register of information.
Refer to Annex IV for the approach to be followed when filling in this column.</t>
  </si>
  <si>
    <t xml:space="preserve">Mandatory if the entity is a financial entity </t>
  </si>
  <si>
    <t>Identification code of the branch</t>
  </si>
  <si>
    <t>LEI of the financial entity head office of the branch</t>
  </si>
  <si>
    <t>Name of the branch</t>
  </si>
  <si>
    <t>Identify the name of the branch</t>
  </si>
  <si>
    <t>Country of the branch</t>
  </si>
  <si>
    <t>Identify the ISO 3166–1 alpha–2 code of the country where the branch is located.</t>
  </si>
  <si>
    <t>Contractual arrangement reference number</t>
  </si>
  <si>
    <t>Type of contractual arrangement</t>
  </si>
  <si>
    <t>Closed set of
options</t>
  </si>
  <si>
    <t>Overarching contractual arrangement reference number</t>
  </si>
  <si>
    <t>Annual expense or estimated cost of the contractual arrangement for the past year</t>
  </si>
  <si>
    <t>LEI of the entity making use of the ICT service(s)</t>
  </si>
  <si>
    <t>Identification code of the ICT third-party service provider</t>
  </si>
  <si>
    <t>Type of code to identify the ICT third-party service provider</t>
  </si>
  <si>
    <t>Pattern</t>
  </si>
  <si>
    <t xml:space="preserve">Function identifier </t>
  </si>
  <si>
    <t>Type of ICT services</t>
  </si>
  <si>
    <t>One of the types of ICT services referred to in Annex III</t>
  </si>
  <si>
    <t>Start date of the contractual arrangement</t>
  </si>
  <si>
    <t>Identify the date of entry into force of the contractual arrangement as stipulated in the contractual arrangement using the ISO 8601 (yyyy–mm–dd) code</t>
  </si>
  <si>
    <t>End date of the contractual arrangement</t>
  </si>
  <si>
    <t>Identify the end date as stipulated in the contractual arrangement using the ISO 8601 (yyyy–mm–dd) code. If the contractual arrangement is indefinite, it shall be filled in with ‘9999-12-31’. If the contractual arrangement has been terminated on a date different than the end date, this shall be filled in with the termination date.
In case the contractual arrangement foresees a renewal, this shall be filled in with the date of the contract renewal as stipulated in the contractual arrangement.</t>
  </si>
  <si>
    <t>Reason of the termination or ending of the contractual arrangement</t>
  </si>
  <si>
    <t>Mandatory if the contractual arrangement is terminated</t>
  </si>
  <si>
    <t>Notice period for the financial entity making use of the ICT service(s)</t>
  </si>
  <si>
    <t>Natural number</t>
  </si>
  <si>
    <t>Identify the notice period for terminating the contractual arrangement by the financial entity in a business-as-usual case. The notice period shall be expressed as number of calendar days from the receipt of the counterparty of the request to terminate the ICT service.</t>
  </si>
  <si>
    <t>Mandatory if the ICT service is supporting a critical or important function</t>
  </si>
  <si>
    <t>Notice period for the ICT third-party service provider</t>
  </si>
  <si>
    <t>Identify the notice period for terminating contractual arrangement by the direct ICT third-party service provider in a business-as-usual case. The notice period shall be expressed as number of calendar days from the receipt of the counterparty of the request to terminate the ICT service.</t>
  </si>
  <si>
    <t>Country of the governing law of the contractual arrangement</t>
  </si>
  <si>
    <t>Identify the country of the governing law of the contractual arrangement using the ISO 3166–1 alpha–2 code.</t>
  </si>
  <si>
    <t>Country of provision of the ICT services</t>
  </si>
  <si>
    <t>Identify the country of provision of the ICT services using the ISO 3166–1 alpha–2 code.</t>
  </si>
  <si>
    <t>Storage of data</t>
  </si>
  <si>
    <t>[Yes/No]</t>
  </si>
  <si>
    <t>Location of the data at rest (storage)</t>
  </si>
  <si>
    <t>Location of management of the data (processing)</t>
  </si>
  <si>
    <t xml:space="preserve">Mandatory if the ICT service is based on or foresees data processing </t>
  </si>
  <si>
    <t>Sensitiveness of the data stored by the ICT third-party service provider</t>
  </si>
  <si>
    <t>Mandatory if the ICT third-party service provider stores data and if the ICT service is supporting a critical or important function or material part thereof</t>
  </si>
  <si>
    <t>Level of reliance on the ICT service supporting the critical or important function.</t>
  </si>
  <si>
    <t>Mandatory if the ICT service is supporting a critical or important function or material part thereof</t>
  </si>
  <si>
    <t>LEI of the entity signing the contractual arrangement</t>
  </si>
  <si>
    <t>Identify the entity signing the contractual arrangement using the LEI, 20-character, alpha-numeric code based on the ISO 17442 standard</t>
  </si>
  <si>
    <t>Identification code of ICT third-party service provider</t>
  </si>
  <si>
    <t>LEI of the entity providing ICT services</t>
  </si>
  <si>
    <t>Identify the entity making use of the ICT service(s) using the LEI, 20-character, alpha-numeric code based on the ISO 17442 standard</t>
  </si>
  <si>
    <t>Nature of the entity making use of the ICT service(s)</t>
  </si>
  <si>
    <t>Legal name of the ICT third-party service provider</t>
  </si>
  <si>
    <t>Type of person of the ICT third-party service provider</t>
  </si>
  <si>
    <t>Country of the ICT third-party service provider’s headquarters</t>
  </si>
  <si>
    <t>Mandatory if the ICT third-party service provider is a direct ICT third-party service provider</t>
  </si>
  <si>
    <t>Identification code of the ICT third-party service provider’s ultimate parent undertaking</t>
  </si>
  <si>
    <t>Mandatory if the ICT third-party service provider is not the ultimate parent undertaking</t>
  </si>
  <si>
    <t>Type of code to identify the ICT third-party service provider’s ultimate parent undertaking</t>
  </si>
  <si>
    <t>Rank</t>
  </si>
  <si>
    <t>Identification code of the recipient of sub-contracted ICT services</t>
  </si>
  <si>
    <t>Type of code to identify the recipient of sub-contracted ICT services</t>
  </si>
  <si>
    <t>Function Identifier</t>
  </si>
  <si>
    <t>Licenced activity</t>
  </si>
  <si>
    <t>One of the licenced activities referred to in Annex II for the different type of financial entities.
In case the function is not linked to a registered or licenced activity, ‘support functions’ shall be reported.</t>
  </si>
  <si>
    <t>Function name</t>
  </si>
  <si>
    <t xml:space="preserve">Function name according to the financial entity’s internal organisation. </t>
  </si>
  <si>
    <t>LEI of the financial entity</t>
  </si>
  <si>
    <t>Criticality or importance assessment</t>
  </si>
  <si>
    <t>Reasons for criticality or importance</t>
  </si>
  <si>
    <t>Brief explanation on the reasons to classify the function as critical or important (300 characters maximum)</t>
  </si>
  <si>
    <t>Optional</t>
  </si>
  <si>
    <t>Date of the last assessment of criticality or importance</t>
  </si>
  <si>
    <t>Identify the ISO 8601 (yyyy–mm–dd) code of the date of the last assessment of criticality or importance in case the function is supported by ICT services provided by ICT third-party service providers. 
In case the function’s assessment of criticality or importance is not performed, it shall be filled in with ‘9999-12-31’</t>
  </si>
  <si>
    <t>Recovery time objective of the function</t>
  </si>
  <si>
    <t xml:space="preserve">In number of hours. If the recovery time objective is less than 1 hour, ‘1’ shall be reported. In case the recovery time objective of the function is not defined ‘0’ shall be reported. </t>
  </si>
  <si>
    <t>Recovery point objective of the function</t>
  </si>
  <si>
    <t>In number of hours. If the recovery point objective is less than 1 hour, ‘1’ shall be reported. In case the recovery time objective of the function is not defined ‘0’ shall be reported.</t>
  </si>
  <si>
    <t>Impact of discontinuing the function</t>
  </si>
  <si>
    <t xml:space="preserve">Substitutability of the ICT third-party service provider </t>
  </si>
  <si>
    <t>Reason if the ICT third-party service provider is considered not substitutable or difficult to be substitutable</t>
  </si>
  <si>
    <t>Date of the last audit on the ICT third-party service provider</t>
  </si>
  <si>
    <t>Use this column to provide the date of the last audit on the specific ICT services provided by the ICT third-party service provider. 
This column relates to audits conducted by:
(i)	the internal audit department or any other additional qualified personnel of the financial entity, 
(ii)	a joint team together with other clients of the same ICT third-party service provider (“pooled audit”) or 
(iii)	a third party appointed by the supervised entity to audit the service provider.
This column does not relate to the reception or reference date of third-party certifications or internal audit reports of the ICT third-party service provider, the annual monitoring date of the arrangement by the financial entity or the date of review of the risk assessment by the financial entity.
This column shall be used to report all types of audits performed by any of the subjects listed above concerning fully or partially the ICT services provided by the ICT third-party service provider.
To report the date, the ISO 8601 (yyyy–mm–dd) code shall be used.
If no audit has been performed, it shall be filled in with ‘9999-12-31’.</t>
  </si>
  <si>
    <t>Existence of an exit plan</t>
  </si>
  <si>
    <t>Possibility of reintegration of the contracted ICT service</t>
  </si>
  <si>
    <t xml:space="preserve">Impact of discontinuing the ICT services </t>
  </si>
  <si>
    <t>Are there alternative ICT third-party service providers identified?</t>
  </si>
  <si>
    <t>Identification of alternative ICT TPP</t>
  </si>
  <si>
    <t>Not applicable</t>
  </si>
  <si>
    <t>Not substitutable</t>
  </si>
  <si>
    <t>Easy</t>
  </si>
  <si>
    <t>Yes</t>
  </si>
  <si>
    <t>High</t>
  </si>
  <si>
    <t>Highly complex substitutability</t>
  </si>
  <si>
    <t>Difficult</t>
  </si>
  <si>
    <t>No</t>
  </si>
  <si>
    <t>Medium complexity in terms of substitutability</t>
  </si>
  <si>
    <t>Highly complex</t>
  </si>
  <si>
    <t>Assessment not performed</t>
  </si>
  <si>
    <t>Easily substitutable</t>
  </si>
  <si>
    <t>LIST0101040</t>
  </si>
  <si>
    <t>LISTCOUNTRY</t>
  </si>
  <si>
    <t>LISTCURRENCY</t>
  </si>
  <si>
    <t>LIST0401030</t>
  </si>
  <si>
    <t>LIST0202180</t>
  </si>
  <si>
    <t>LIST0202170</t>
  </si>
  <si>
    <t>LISTBINARY</t>
  </si>
  <si>
    <t>LIST0202090</t>
  </si>
  <si>
    <t>LISTANNEXIII</t>
  </si>
  <si>
    <t>LIST0201020</t>
  </si>
  <si>
    <t>LIST0501040</t>
  </si>
  <si>
    <t>LIST0701060</t>
  </si>
  <si>
    <t>LIST0701050</t>
  </si>
  <si>
    <t>LIST0701090</t>
  </si>
  <si>
    <t>LIST0601020</t>
  </si>
  <si>
    <t>ALBANIA</t>
  </si>
  <si>
    <t>AUSTRIA</t>
  </si>
  <si>
    <t>BELGIUM</t>
  </si>
  <si>
    <t>BULGARIA</t>
  </si>
  <si>
    <t>CYPRUS</t>
  </si>
  <si>
    <t>CZECH REPUBLIC</t>
  </si>
  <si>
    <t>DENMARK</t>
  </si>
  <si>
    <t>ESTONIA</t>
  </si>
  <si>
    <t>FINLAND</t>
  </si>
  <si>
    <t>FRANCE</t>
  </si>
  <si>
    <t>GERMANY</t>
  </si>
  <si>
    <t>GREECE</t>
  </si>
  <si>
    <t>HUNGARY</t>
  </si>
  <si>
    <t>IRELAND</t>
  </si>
  <si>
    <t>ITALY</t>
  </si>
  <si>
    <t>JAPAN</t>
  </si>
  <si>
    <t>KOSOVO</t>
  </si>
  <si>
    <t>LATVIA</t>
  </si>
  <si>
    <t>LITHUANIA</t>
  </si>
  <si>
    <t>LUXEMBOURG</t>
  </si>
  <si>
    <t>NORTH MACEDONIA</t>
  </si>
  <si>
    <t>MALTA</t>
  </si>
  <si>
    <t>NETHERLANDS</t>
  </si>
  <si>
    <t>NORWAY</t>
  </si>
  <si>
    <t>POLAND</t>
  </si>
  <si>
    <t>PORTUGAL</t>
  </si>
  <si>
    <t>ROMANIA</t>
  </si>
  <si>
    <t>RUSSIAN FEDERATION</t>
  </si>
  <si>
    <t>SERBIA</t>
  </si>
  <si>
    <t>SLOVAKIA</t>
  </si>
  <si>
    <t>SLOVENIA</t>
  </si>
  <si>
    <t>SPAIN</t>
  </si>
  <si>
    <t>SWEDEN</t>
  </si>
  <si>
    <t>SWITZERLAND</t>
  </si>
  <si>
    <t>TURKEY</t>
  </si>
  <si>
    <t>UKRAINE</t>
  </si>
  <si>
    <t>UNITED KINGDOM</t>
  </si>
  <si>
    <t>UNITED STATES</t>
  </si>
  <si>
    <t>AFGHANISTAN</t>
  </si>
  <si>
    <t>ÅLAND ISLANDS</t>
  </si>
  <si>
    <t>ALGERIA</t>
  </si>
  <si>
    <t>AMERICAN SAMOA</t>
  </si>
  <si>
    <t>ANDORRA</t>
  </si>
  <si>
    <t>ANGOLA</t>
  </si>
  <si>
    <t>ANGUILLA</t>
  </si>
  <si>
    <t>ANTARCTICA</t>
  </si>
  <si>
    <t>ANTIGUA AND BARBUDA</t>
  </si>
  <si>
    <t>ARGENTINA</t>
  </si>
  <si>
    <t>ARMENIA</t>
  </si>
  <si>
    <t>ARUBA</t>
  </si>
  <si>
    <t>AUSTRALIA</t>
  </si>
  <si>
    <t>AZERBAIJAN</t>
  </si>
  <si>
    <t>BAHAMAS</t>
  </si>
  <si>
    <t>BAHRAIN</t>
  </si>
  <si>
    <t>BANGLADESH</t>
  </si>
  <si>
    <t>BARBADOS</t>
  </si>
  <si>
    <t>BELARUS</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</si>
  <si>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</si>
  <si>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</si>
  <si>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</si>
  <si>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</si>
  <si>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</si>
  <si>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</si>
  <si>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</si>
  <si>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</si>
  <si>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</si>
  <si>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</si>
  <si>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</si>
  <si>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</si>
  <si>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BURKINA FASO</t>
  </si>
  <si>
    <t>BURUNDI</t>
  </si>
  <si>
    <t>CAMBODIA</t>
  </si>
  <si>
    <t>CAMEROON</t>
  </si>
  <si>
    <t>CANADA</t>
  </si>
  <si>
    <t>CAPE VERDE</t>
  </si>
  <si>
    <t>CAYMAN ISLANDS</t>
  </si>
  <si>
    <t>CENTRAL AFRICAN REPUBLIC</t>
  </si>
  <si>
    <t>CHAD</t>
  </si>
  <si>
    <t>CHILE</t>
  </si>
  <si>
    <t>CHINA</t>
  </si>
  <si>
    <t>CHRISTMAS ISLAND</t>
  </si>
  <si>
    <t>COCOS (KEELING</t>
  </si>
  <si>
    <t>COLOMBIA</t>
  </si>
  <si>
    <t>COMOROS</t>
  </si>
  <si>
    <t>CONGO</t>
  </si>
  <si>
    <t>CONGO, THE DEMOCRATIC REPUBLIC OF THE</t>
  </si>
  <si>
    <t>COOK ISLANDS</t>
  </si>
  <si>
    <t>COSTA RICA</t>
  </si>
  <si>
    <t>CÔTE D'IVOIRE</t>
  </si>
  <si>
    <t>CROATIA</t>
  </si>
  <si>
    <t>CUBA</t>
  </si>
  <si>
    <t>CURAÇAO</t>
  </si>
  <si>
    <t>DJIBOUTI</t>
  </si>
  <si>
    <t>DOMINICA</t>
  </si>
  <si>
    <t>DOMINICAN REPUBLIC</t>
  </si>
  <si>
    <t>ECUADOR</t>
  </si>
  <si>
    <t>EGYPT</t>
  </si>
  <si>
    <t>EL SALVADOR</t>
  </si>
  <si>
    <t>EQUATORIAL GUINEA</t>
  </si>
  <si>
    <t>ERITREA</t>
  </si>
  <si>
    <t>ETHIOPIA</t>
  </si>
  <si>
    <t>FALKLAND ISLANDS (MALVINAS</t>
  </si>
  <si>
    <t>FAROE ISLANDS</t>
  </si>
  <si>
    <t>FIJI</t>
  </si>
  <si>
    <t>FRENCH GUIANA</t>
  </si>
  <si>
    <t>FRENCH POLYNESIA</t>
  </si>
  <si>
    <t>FRENCH SOUTHERN TERRITORIES</t>
  </si>
  <si>
    <t>GABON</t>
  </si>
  <si>
    <t>GAMBIA</t>
  </si>
  <si>
    <t>GEORGIA</t>
  </si>
  <si>
    <t>GHANA</t>
  </si>
  <si>
    <t>GIBRALTAR</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</si>
  <si>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</si>
  <si>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</si>
  <si>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</si>
  <si>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</si>
  <si>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</si>
  <si>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</si>
  <si>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</si>
  <si>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</si>
  <si>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</si>
  <si>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</si>
  <si>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</si>
  <si>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</si>
  <si>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</si>
  <si>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</si>
  <si>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ICELAND</t>
  </si>
  <si>
    <t>INDIA</t>
  </si>
  <si>
    <t>INDONESIA</t>
  </si>
  <si>
    <t>IRAN, ISLAMIC REPUBLIC OF</t>
  </si>
  <si>
    <t>IRAQ</t>
  </si>
  <si>
    <t>ISLE OF MAN</t>
  </si>
  <si>
    <t>ISRAEL</t>
  </si>
  <si>
    <t>JAMAICA</t>
  </si>
  <si>
    <t>JERSEY</t>
  </si>
  <si>
    <t>JORDAN</t>
  </si>
  <si>
    <t>KAZAKHSTAN</t>
  </si>
  <si>
    <t>KENYA</t>
  </si>
  <si>
    <t>KIRIBATI</t>
  </si>
  <si>
    <t>KOREA, DEMOCRATIC PEOPLE'S REPUBLIC OF</t>
  </si>
  <si>
    <t>KOREA, REPUBLIC OF</t>
  </si>
  <si>
    <t>KUWAIT</t>
  </si>
  <si>
    <t>KYRGYZSTAN</t>
  </si>
  <si>
    <t>LAO PEOPLE'S DEMOCRATIC REPUBLIC</t>
  </si>
  <si>
    <t>LEBANON</t>
  </si>
  <si>
    <t>LESOTHO</t>
  </si>
  <si>
    <t>LIBERIA</t>
  </si>
  <si>
    <t>LIBYA</t>
  </si>
  <si>
    <t>LIECHTENSTEIN</t>
  </si>
  <si>
    <t>MACAO</t>
  </si>
  <si>
    <t>MADAGASCAR</t>
  </si>
  <si>
    <t>MALAWI</t>
  </si>
  <si>
    <t>MALAYSIA</t>
  </si>
  <si>
    <t>MALDIVES</t>
  </si>
  <si>
    <t>MALI</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</si>
  <si>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</si>
  <si>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</si>
  <si>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</si>
  <si>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</si>
  <si>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</si>
  <si>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</si>
  <si>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</si>
  <si>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</si>
  <si>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</si>
  <si>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</si>
  <si>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</si>
  <si>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</si>
  <si>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</si>
  <si>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</si>
  <si>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</si>
  <si>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</si>
  <si>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</si>
  <si>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</si>
  <si>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NEW CALEDONIA</t>
  </si>
  <si>
    <t>NEW ZEALAND</t>
  </si>
  <si>
    <t>NICARAGUA</t>
  </si>
  <si>
    <t>NIGER</t>
  </si>
  <si>
    <t>NIGERIA</t>
  </si>
  <si>
    <t>NIUE</t>
  </si>
  <si>
    <t>NORFOLK ISLAND</t>
  </si>
  <si>
    <t>NORTHERN MARIANA ISLANDS</t>
  </si>
  <si>
    <t>OMAN</t>
  </si>
  <si>
    <t>PAKISTAN</t>
  </si>
  <si>
    <t>PALAU</t>
  </si>
  <si>
    <t>PALESTINIAN TERRITORY, OCCUPIED</t>
  </si>
  <si>
    <t>PANAMA</t>
  </si>
  <si>
    <t>PAPUA NEW GUINEA</t>
  </si>
  <si>
    <t>PARAGUAY</t>
  </si>
  <si>
    <t>PERU</t>
  </si>
  <si>
    <t>PHILIPPINES</t>
  </si>
  <si>
    <t>PITCAIRN</t>
  </si>
  <si>
    <t>PUERTO RICO</t>
  </si>
  <si>
    <t>QATAR</t>
  </si>
  <si>
    <t>RÉUNION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</si>
  <si>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</si>
  <si>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</si>
  <si>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</si>
  <si>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</si>
  <si>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</si>
  <si>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</si>
  <si>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</si>
  <si>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</si>
  <si>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</si>
  <si>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</si>
  <si>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</si>
  <si>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</si>
  <si>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</si>
  <si>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SEYCHELLES</t>
  </si>
  <si>
    <t>SIERRA LEONE</t>
  </si>
  <si>
    <t>SINGAPORE</t>
  </si>
  <si>
    <t>SINT MAARTEN (DUTCH PART</t>
  </si>
  <si>
    <t>SOLOMON ISLANDS</t>
  </si>
  <si>
    <t>SOMALIA</t>
  </si>
  <si>
    <t>SOUTH AFRICA</t>
  </si>
  <si>
    <t>SOUTH GEORGIA AND THE SOUTH SANDWICH ISLANDS</t>
  </si>
  <si>
    <t>SOUTH SUDAN</t>
  </si>
  <si>
    <t>SRI LANKA</t>
  </si>
  <si>
    <t>SUDAN</t>
  </si>
  <si>
    <t>SURINAME</t>
  </si>
  <si>
    <t>SVALBARD AND JAN MAYEN</t>
  </si>
  <si>
    <t>SWAZILAND</t>
  </si>
  <si>
    <t>SYRIAN ARAB REPUBLIC</t>
  </si>
  <si>
    <t>TAIWAN, PROVINCE OF CHINA</t>
  </si>
  <si>
    <t>TAJIKISTAN</t>
  </si>
  <si>
    <t>TANZANIA, UNITED REPUBLIC OF</t>
  </si>
  <si>
    <t>THAILAND</t>
  </si>
  <si>
    <t>TIMOR-LESTE</t>
  </si>
  <si>
    <t>TOGO</t>
  </si>
  <si>
    <t>TOKELAU</t>
  </si>
  <si>
    <t>TONGA</t>
  </si>
  <si>
    <t>TRINIDAD AND TOBAGO</t>
  </si>
  <si>
    <t>TUNISIA</t>
  </si>
  <si>
    <t>TURKMENISTAN</t>
  </si>
  <si>
    <t>TURKS AND CAICOS ISLANDS</t>
  </si>
  <si>
    <t>TUVALU</t>
  </si>
  <si>
    <t>UGANDA</t>
  </si>
  <si>
    <t>UNITED ARAB EMIRATES</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</si>
  <si>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</si>
  <si>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</si>
  <si>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</si>
  <si>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</si>
  <si>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</si>
  <si>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</si>
  <si>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</si>
  <si>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</si>
  <si>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</si>
  <si>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</si>
  <si>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</si>
  <si>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</si>
  <si>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</si>
  <si>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Other Countries</t>
  </si>
  <si>
    <t>Credit institutions</t>
  </si>
  <si>
    <t>Investment firms</t>
  </si>
  <si>
    <t>Central counterparties (CCPs</t>
  </si>
  <si>
    <t>Asset management companies</t>
  </si>
  <si>
    <t>account information service providers</t>
  </si>
  <si>
    <t>electronic money institutions</t>
  </si>
  <si>
    <t>crypto-asset service providers</t>
  </si>
  <si>
    <t>central security depository</t>
  </si>
  <si>
    <t>trading venues</t>
  </si>
  <si>
    <t>trade repositories</t>
  </si>
  <si>
    <t>payment institution</t>
  </si>
  <si>
    <t>other financial entity</t>
  </si>
  <si>
    <t>securitisation repository</t>
  </si>
  <si>
    <t>crowdfunding service providers</t>
  </si>
  <si>
    <t>administrator of critical benchmarks</t>
  </si>
  <si>
    <t>credit rating agency</t>
  </si>
  <si>
    <t>institutions for occupational retirement provision</t>
  </si>
  <si>
    <t>insurance intermediaries, reinsurance intermediaries and ancillary insurance intermediaries</t>
  </si>
  <si>
    <t>insurance and reinsurance undertakings</t>
  </si>
  <si>
    <t>data reporting service providers</t>
  </si>
  <si>
    <t>managers of alternative investment funds</t>
  </si>
  <si>
    <t>Non-financial entity: Other than ICT intra-group service provider</t>
  </si>
  <si>
    <t>Non-financial entity: ICT intra-group service provider</t>
  </si>
  <si>
    <t>issuers of asset-referenced tokens</t>
  </si>
  <si>
    <t>Standalone arrangement</t>
  </si>
  <si>
    <t>Overarching arrangement</t>
  </si>
  <si>
    <t>Subsequent or associated arrangement</t>
  </si>
  <si>
    <t>Ultimate parent</t>
  </si>
  <si>
    <t>Parent other than ultimate parent</t>
  </si>
  <si>
    <t>Subsidiary</t>
  </si>
  <si>
    <t>Entities other than entities of the group</t>
  </si>
  <si>
    <t>Outsourcing</t>
  </si>
  <si>
    <t>LIST0102050</t>
  </si>
  <si>
    <t>ICT project management</t>
  </si>
  <si>
    <t>ICT Development</t>
  </si>
  <si>
    <t>ICT help desk and first level support</t>
  </si>
  <si>
    <t>ICT security management services</t>
  </si>
  <si>
    <t>Provision of data</t>
  </si>
  <si>
    <t>Data analysis</t>
  </si>
  <si>
    <t>ICT, facilities and hosting services (excluding Cloud services)</t>
  </si>
  <si>
    <t>Computation</t>
  </si>
  <si>
    <t>Non-Cloud Data storage</t>
  </si>
  <si>
    <t>Telecom carrier</t>
  </si>
  <si>
    <t>Network infrastructure</t>
  </si>
  <si>
    <t>Hardware and physical devices</t>
  </si>
  <si>
    <t>Software licencing (excluding SaaS)</t>
  </si>
  <si>
    <t>ICT operation management (including maintenance)</t>
  </si>
  <si>
    <t>ICT Consulting</t>
  </si>
  <si>
    <t>ICT Risk management</t>
  </si>
  <si>
    <t>Cloud services: IaaS</t>
  </si>
  <si>
    <t>Cloud services: PaaS</t>
  </si>
  <si>
    <t>Cloud services: SaaS</t>
  </si>
  <si>
    <t>eba_GA:AL</t>
  </si>
  <si>
    <t>eba_GA:AT</t>
  </si>
  <si>
    <t>eba_GA:BE</t>
  </si>
  <si>
    <t>eba_GA:BG</t>
  </si>
  <si>
    <t>eba_GA:CY</t>
  </si>
  <si>
    <t>eba_GA:CZ</t>
  </si>
  <si>
    <t>eba_GA:DK</t>
  </si>
  <si>
    <t>eba_GA:EE</t>
  </si>
  <si>
    <t>eba_GA:FI</t>
  </si>
  <si>
    <t>eba_GA:FR</t>
  </si>
  <si>
    <t>eba_GA:DE</t>
  </si>
  <si>
    <t>eba_GA:GR</t>
  </si>
  <si>
    <t>eba_GA:HU</t>
  </si>
  <si>
    <t>eba_GA:IE</t>
  </si>
  <si>
    <t>eba_GA:IT</t>
  </si>
  <si>
    <t>eba_GA:JP</t>
  </si>
  <si>
    <t>eba_GA:XK</t>
  </si>
  <si>
    <t>eba_GA:LV</t>
  </si>
  <si>
    <t>eba_GA:LT</t>
  </si>
  <si>
    <t>eba_GA:LU</t>
  </si>
  <si>
    <t>eba_GA:MK</t>
  </si>
  <si>
    <t>eba_GA:MT</t>
  </si>
  <si>
    <t>eba_GA:NL</t>
  </si>
  <si>
    <t>eba_GA:NO</t>
  </si>
  <si>
    <t>eba_GA:PL</t>
  </si>
  <si>
    <t>eba_GA:PT</t>
  </si>
  <si>
    <t>eba_GA:RO</t>
  </si>
  <si>
    <t>eba_GA:RU</t>
  </si>
  <si>
    <t>eba_GA:RS</t>
  </si>
  <si>
    <t>eba_GA:SK</t>
  </si>
  <si>
    <t>eba_GA:SI</t>
  </si>
  <si>
    <t>eba_GA:ES</t>
  </si>
  <si>
    <t>eba_GA:SE</t>
  </si>
  <si>
    <t>eba_GA:CH</t>
  </si>
  <si>
    <t>eba_GA:TR</t>
  </si>
  <si>
    <t>eba_GA:UA</t>
  </si>
  <si>
    <t>eba_GA:GB</t>
  </si>
  <si>
    <t>eba_GA:US</t>
  </si>
  <si>
    <t>eba_GA:AF</t>
  </si>
  <si>
    <t>eba_GA:AX</t>
  </si>
  <si>
    <t>eba_GA:DZ</t>
  </si>
  <si>
    <t>eba_GA:AS</t>
  </si>
  <si>
    <t>eba_GA:AD</t>
  </si>
  <si>
    <t>eba_GA:AO</t>
  </si>
  <si>
    <t>eba_GA:AI</t>
  </si>
  <si>
    <t>eba_GA:AQ</t>
  </si>
  <si>
    <t>eba_GA:AG</t>
  </si>
  <si>
    <t>eba_GA:AR</t>
  </si>
  <si>
    <t>eba_GA:AM</t>
  </si>
  <si>
    <t>eba_GA:AW</t>
  </si>
  <si>
    <t>eba_GA:AU</t>
  </si>
  <si>
    <t>eba_GA:AZ</t>
  </si>
  <si>
    <t>eba_GA:BS</t>
  </si>
  <si>
    <t>eba_GA:BH</t>
  </si>
  <si>
    <t>eba_GA:BD</t>
  </si>
  <si>
    <t>eba_GA:BB</t>
  </si>
  <si>
    <t>eba_GA:BY</t>
  </si>
  <si>
    <t>eba_GA:BZ</t>
  </si>
  <si>
    <t>eba_GA:BJ</t>
  </si>
  <si>
    <t>eba_GA:BM</t>
  </si>
  <si>
    <t>eba_GA:BT</t>
  </si>
  <si>
    <t>eba_GA:BO</t>
  </si>
  <si>
    <t>eba_GA:BQ</t>
  </si>
  <si>
    <t>eba_GA:BA</t>
  </si>
  <si>
    <t>eba_GA:BW</t>
  </si>
  <si>
    <t>eba_GA:BV</t>
  </si>
  <si>
    <t>eba_GA:BR</t>
  </si>
  <si>
    <t>eba_GA:IO</t>
  </si>
  <si>
    <t>eba_GA:BN</t>
  </si>
  <si>
    <t>eba_GA:BF</t>
  </si>
  <si>
    <t>eba_GA:BI</t>
  </si>
  <si>
    <t>eba_GA:KH</t>
  </si>
  <si>
    <t>eba_GA:CM</t>
  </si>
  <si>
    <t>eba_GA:CA</t>
  </si>
  <si>
    <t>eba_GA:CV</t>
  </si>
  <si>
    <t>eba_GA:KY</t>
  </si>
  <si>
    <t>eba_GA:CF</t>
  </si>
  <si>
    <t>eba_GA:TD</t>
  </si>
  <si>
    <t>eba_GA:CL</t>
  </si>
  <si>
    <t>eba_GA:CN</t>
  </si>
  <si>
    <t>eba_GA:CX</t>
  </si>
  <si>
    <t>eba_GA:CC</t>
  </si>
  <si>
    <t>eba_GA:CO</t>
  </si>
  <si>
    <t>eba_GA:KM</t>
  </si>
  <si>
    <t>eba_GA:CG</t>
  </si>
  <si>
    <t>eba_GA:CD</t>
  </si>
  <si>
    <t>eba_GA:CK</t>
  </si>
  <si>
    <t>eba_GA:CR</t>
  </si>
  <si>
    <t>eba_GA:CI</t>
  </si>
  <si>
    <t>eba_GA:HR</t>
  </si>
  <si>
    <t>eba_GA:CU</t>
  </si>
  <si>
    <t>eba_GA:CW</t>
  </si>
  <si>
    <t>eba_GA:DJ</t>
  </si>
  <si>
    <t>eba_GA:DM</t>
  </si>
  <si>
    <t>eba_GA:DO</t>
  </si>
  <si>
    <t>eba_GA:EC</t>
  </si>
  <si>
    <t>eba_GA:EG</t>
  </si>
  <si>
    <t>eba_GA:SV</t>
  </si>
  <si>
    <t>eba_GA:GQ</t>
  </si>
  <si>
    <t>eba_GA:ER</t>
  </si>
  <si>
    <t>eba_GA:ET</t>
  </si>
  <si>
    <t>eba_GA:FK</t>
  </si>
  <si>
    <t>eba_GA:FO</t>
  </si>
  <si>
    <t>eba_GA:FJ</t>
  </si>
  <si>
    <t>eba_GA:GF</t>
  </si>
  <si>
    <t>eba_GA:PF</t>
  </si>
  <si>
    <t>eba_GA:TF</t>
  </si>
  <si>
    <t>eba_GA:GA</t>
  </si>
  <si>
    <t>eba_GA:GM</t>
  </si>
  <si>
    <t>eba_GA:GE</t>
  </si>
  <si>
    <t>eba_GA:GH</t>
  </si>
  <si>
    <t>eba_GA:GI</t>
  </si>
  <si>
    <t>eba_GA:GL</t>
  </si>
  <si>
    <t>eba_GA:GD</t>
  </si>
  <si>
    <t>eba_GA:GP</t>
  </si>
  <si>
    <t>eba_GA:GU</t>
  </si>
  <si>
    <t>eba_GA:GT</t>
  </si>
  <si>
    <t>eba_GA:GG</t>
  </si>
  <si>
    <t>eba_GA:GN</t>
  </si>
  <si>
    <t>eba_GA:GW</t>
  </si>
  <si>
    <t>eba_GA:GY</t>
  </si>
  <si>
    <t>eba_GA:HT</t>
  </si>
  <si>
    <t>eba_GA:HM</t>
  </si>
  <si>
    <t>eba_GA:VA</t>
  </si>
  <si>
    <t>eba_GA:HN</t>
  </si>
  <si>
    <t>eba_GA:HK</t>
  </si>
  <si>
    <t>eba_GA:IS</t>
  </si>
  <si>
    <t>eba_GA:IN</t>
  </si>
  <si>
    <t>eba_GA:ID</t>
  </si>
  <si>
    <t>eba_GA:IR</t>
  </si>
  <si>
    <t>eba_GA:IQ</t>
  </si>
  <si>
    <t>eba_GA:IM</t>
  </si>
  <si>
    <t>eba_GA:IL</t>
  </si>
  <si>
    <t>eba_GA:JM</t>
  </si>
  <si>
    <t>eba_GA:JE</t>
  </si>
  <si>
    <t>eba_GA:JO</t>
  </si>
  <si>
    <t>eba_GA:KZ</t>
  </si>
  <si>
    <t>eba_GA:KE</t>
  </si>
  <si>
    <t>eba_GA:KI</t>
  </si>
  <si>
    <t>eba_GA:KP</t>
  </si>
  <si>
    <t>eba_GA:KR</t>
  </si>
  <si>
    <t>eba_GA:KW</t>
  </si>
  <si>
    <t>eba_GA:KG</t>
  </si>
  <si>
    <t>eba_GA:LA</t>
  </si>
  <si>
    <t>eba_GA:LB</t>
  </si>
  <si>
    <t>eba_GA:LS</t>
  </si>
  <si>
    <t>eba_GA:LR</t>
  </si>
  <si>
    <t>eba_GA:LY</t>
  </si>
  <si>
    <t>eba_GA:LI</t>
  </si>
  <si>
    <t>eba_GA:MO</t>
  </si>
  <si>
    <t>eba_GA:MG</t>
  </si>
  <si>
    <t>eba_GA:MW</t>
  </si>
  <si>
    <t>eba_GA:MY</t>
  </si>
  <si>
    <t>eba_GA:MV</t>
  </si>
  <si>
    <t>eba_GA:ML</t>
  </si>
  <si>
    <t>eba_GA:MH</t>
  </si>
  <si>
    <t>eba_GA:MQ</t>
  </si>
  <si>
    <t>eba_GA:MR</t>
  </si>
  <si>
    <t>eba_GA:MU</t>
  </si>
  <si>
    <t>eba_GA:YT</t>
  </si>
  <si>
    <t>eba_GA:MX</t>
  </si>
  <si>
    <t>eba_GA:FM</t>
  </si>
  <si>
    <t>eba_GA:MD</t>
  </si>
  <si>
    <t>eba_GA:MC</t>
  </si>
  <si>
    <t>eba_GA:MN</t>
  </si>
  <si>
    <t>eba_GA:ME</t>
  </si>
  <si>
    <t>eba_GA:MS</t>
  </si>
  <si>
    <t>eba_GA:MA</t>
  </si>
  <si>
    <t>eba_GA:MZ</t>
  </si>
  <si>
    <t>eba_GA:MM</t>
  </si>
  <si>
    <t>eba_GA:NA</t>
  </si>
  <si>
    <t>eba_GA:NR</t>
  </si>
  <si>
    <t>eba_GA:NP</t>
  </si>
  <si>
    <t>eba_GA:NC</t>
  </si>
  <si>
    <t>eba_GA:NZ</t>
  </si>
  <si>
    <t>eba_GA:NI</t>
  </si>
  <si>
    <t>eba_GA:NE</t>
  </si>
  <si>
    <t>eba_GA:NG</t>
  </si>
  <si>
    <t>eba_GA:NU</t>
  </si>
  <si>
    <t>eba_GA:NF</t>
  </si>
  <si>
    <t>eba_GA:MP</t>
  </si>
  <si>
    <t>eba_GA:OM</t>
  </si>
  <si>
    <t>eba_GA:PK</t>
  </si>
  <si>
    <t>eba_GA:PW</t>
  </si>
  <si>
    <t>eba_GA:PS</t>
  </si>
  <si>
    <t>eba_GA:PA</t>
  </si>
  <si>
    <t>eba_GA:PG</t>
  </si>
  <si>
    <t>eba_GA:PY</t>
  </si>
  <si>
    <t>eba_GA:PE</t>
  </si>
  <si>
    <t>eba_GA:PH</t>
  </si>
  <si>
    <t>eba_GA:PN</t>
  </si>
  <si>
    <t>eba_GA:PR</t>
  </si>
  <si>
    <t>eba_GA:QA</t>
  </si>
  <si>
    <t>eba_GA:RE</t>
  </si>
  <si>
    <t>eba_GA:RW</t>
  </si>
  <si>
    <t>eba_GA:BL</t>
  </si>
  <si>
    <t>eba_GA:SH</t>
  </si>
  <si>
    <t>eba_GA:KN</t>
  </si>
  <si>
    <t>eba_GA:LC</t>
  </si>
  <si>
    <t>eba_GA:MF</t>
  </si>
  <si>
    <t>eba_GA:PM</t>
  </si>
  <si>
    <t>eba_GA:VC</t>
  </si>
  <si>
    <t>eba_GA:WS</t>
  </si>
  <si>
    <t>eba_GA:SM</t>
  </si>
  <si>
    <t>eba_GA:ST</t>
  </si>
  <si>
    <t>eba_GA:SA</t>
  </si>
  <si>
    <t>eba_GA:SN</t>
  </si>
  <si>
    <t>eba_GA:SC</t>
  </si>
  <si>
    <t>eba_GA:SL</t>
  </si>
  <si>
    <t>eba_GA:SG</t>
  </si>
  <si>
    <t>eba_GA:SX</t>
  </si>
  <si>
    <t>eba_GA:SB</t>
  </si>
  <si>
    <t>eba_GA:SO</t>
  </si>
  <si>
    <t>eba_GA:ZA</t>
  </si>
  <si>
    <t>eba_GA:GS</t>
  </si>
  <si>
    <t>eba_GA:SS</t>
  </si>
  <si>
    <t>eba_GA:LK</t>
  </si>
  <si>
    <t>eba_GA:SD</t>
  </si>
  <si>
    <t>eba_GA:SR</t>
  </si>
  <si>
    <t>eba_GA:SJ</t>
  </si>
  <si>
    <t>eba_GA:SZ</t>
  </si>
  <si>
    <t>eba_GA:SY</t>
  </si>
  <si>
    <t>eba_GA:TW</t>
  </si>
  <si>
    <t>eba_GA:TJ</t>
  </si>
  <si>
    <t>eba_GA:TZ</t>
  </si>
  <si>
    <t>eba_GA:TH</t>
  </si>
  <si>
    <t>eba_GA:TL</t>
  </si>
  <si>
    <t>eba_GA:TG</t>
  </si>
  <si>
    <t>eba_GA:TK</t>
  </si>
  <si>
    <t>eba_GA:TO</t>
  </si>
  <si>
    <t>eba_GA:TT</t>
  </si>
  <si>
    <t>eba_GA:TN</t>
  </si>
  <si>
    <t>eba_GA:TM</t>
  </si>
  <si>
    <t>eba_GA:TC</t>
  </si>
  <si>
    <t>eba_GA:TV</t>
  </si>
  <si>
    <t>eba_GA:UG</t>
  </si>
  <si>
    <t>eba_GA:AE</t>
  </si>
  <si>
    <t>eba_GA:UM</t>
  </si>
  <si>
    <t>eba_GA:UY</t>
  </si>
  <si>
    <t>eba_GA:UZ</t>
  </si>
  <si>
    <t>eba_GA:VU</t>
  </si>
  <si>
    <t>eba_GA:VE</t>
  </si>
  <si>
    <t>eba_GA:VN</t>
  </si>
  <si>
    <t>eba_GA:VG</t>
  </si>
  <si>
    <t>eba_GA:VI</t>
  </si>
  <si>
    <t>eba_GA:WF</t>
  </si>
  <si>
    <t>eba_GA:EH</t>
  </si>
  <si>
    <t>eba_GA:YE</t>
  </si>
  <si>
    <t>eba_GA:ZM</t>
  </si>
  <si>
    <t>eba_GA:ZW</t>
  </si>
  <si>
    <t>eba_GA:x28</t>
  </si>
  <si>
    <t>eba_CU:AED</t>
  </si>
  <si>
    <t>eba_CU:AFN</t>
  </si>
  <si>
    <t>eba_CU:ALL</t>
  </si>
  <si>
    <t>eba_CU:AMD</t>
  </si>
  <si>
    <t>eba_CU:ANG</t>
  </si>
  <si>
    <t>eba_CU:AOA</t>
  </si>
  <si>
    <t>eba_CU:ARS</t>
  </si>
  <si>
    <t>eba_CU:AUD</t>
  </si>
  <si>
    <t>eba_CU:AWG</t>
  </si>
  <si>
    <t>eba_CU:AZN</t>
  </si>
  <si>
    <t>eba_CU:BAM</t>
  </si>
  <si>
    <t>eba_CU:BBD</t>
  </si>
  <si>
    <t>eba_CU:BDT</t>
  </si>
  <si>
    <t>eba_CU:BGN</t>
  </si>
  <si>
    <t>eba_CU:BHD</t>
  </si>
  <si>
    <t>eba_CU:BIF</t>
  </si>
  <si>
    <t>eba_CU:BMD</t>
  </si>
  <si>
    <t>eba_CU:BND</t>
  </si>
  <si>
    <t>eba_CU:BOB</t>
  </si>
  <si>
    <t>eba_CU:BOV</t>
  </si>
  <si>
    <t>eba_CU:BRL</t>
  </si>
  <si>
    <t>eba_CU:BSD</t>
  </si>
  <si>
    <t>eba_CU:BTN</t>
  </si>
  <si>
    <t>eba_CU:BWP</t>
  </si>
  <si>
    <t>eba_CU:BYR</t>
  </si>
  <si>
    <t>eba_CU:BYN</t>
  </si>
  <si>
    <t>eba_CU:BZD</t>
  </si>
  <si>
    <t>eba_CU:CAD</t>
  </si>
  <si>
    <t>eba_CU:CDF</t>
  </si>
  <si>
    <t>eba_CU:CHE</t>
  </si>
  <si>
    <t>eba_CU:CHF</t>
  </si>
  <si>
    <t>eba_CU:CHW</t>
  </si>
  <si>
    <t>eba_CU:CLF</t>
  </si>
  <si>
    <t>eba_CU:CLP</t>
  </si>
  <si>
    <t>eba_CU:CNY</t>
  </si>
  <si>
    <t>eba_CU:COP</t>
  </si>
  <si>
    <t>eba_CU:COU</t>
  </si>
  <si>
    <t>eba_CU:CRC</t>
  </si>
  <si>
    <t>eba_CU:CUC</t>
  </si>
  <si>
    <t>eba_CU:CUP</t>
  </si>
  <si>
    <t>eba_CU:CVE</t>
  </si>
  <si>
    <t>eba_CU:CZK</t>
  </si>
  <si>
    <t>eba_CU:DJF</t>
  </si>
  <si>
    <t>eba_CU:DKK</t>
  </si>
  <si>
    <t>eba_CU:DOP</t>
  </si>
  <si>
    <t>eba_CU:DZD</t>
  </si>
  <si>
    <t>eba_CU:EGP</t>
  </si>
  <si>
    <t>eba_CU:ERN</t>
  </si>
  <si>
    <t>eba_CU:ETB</t>
  </si>
  <si>
    <t>eba_CU:EUR</t>
  </si>
  <si>
    <t>eba_CU:FJD</t>
  </si>
  <si>
    <t>eba_CU:FKP</t>
  </si>
  <si>
    <t>eba_CU:GBP</t>
  </si>
  <si>
    <t>eba_CU:GEL</t>
  </si>
  <si>
    <t>eba_CU:GHS</t>
  </si>
  <si>
    <t>eba_CU:GIP</t>
  </si>
  <si>
    <t>eba_CU:GMD</t>
  </si>
  <si>
    <t>eba_CU:GNF</t>
  </si>
  <si>
    <t>eba_CU:GTQ</t>
  </si>
  <si>
    <t>eba_CU:GYD</t>
  </si>
  <si>
    <t>eba_CU:HKD</t>
  </si>
  <si>
    <t>eba_CU:HNL</t>
  </si>
  <si>
    <t>eba_CU:HTG</t>
  </si>
  <si>
    <t>eba_CU:HUF</t>
  </si>
  <si>
    <t>eba_CU:IDR</t>
  </si>
  <si>
    <t>eba_CU:ILS</t>
  </si>
  <si>
    <t>eba_CU:INR</t>
  </si>
  <si>
    <t>eba_CU:IQD</t>
  </si>
  <si>
    <t>eba_CU:IRR</t>
  </si>
  <si>
    <t>eba_CU:ISK</t>
  </si>
  <si>
    <t>eba_CU:JMD</t>
  </si>
  <si>
    <t>eba_CU:JOD</t>
  </si>
  <si>
    <t>eba_CU:JPY</t>
  </si>
  <si>
    <t>eba_CU:KES</t>
  </si>
  <si>
    <t>eba_CU:KGS</t>
  </si>
  <si>
    <t>eba_CU:KHR</t>
  </si>
  <si>
    <t>eba_CU:KMF</t>
  </si>
  <si>
    <t>eba_CU:KPW</t>
  </si>
  <si>
    <t>eba_CU:KRW</t>
  </si>
  <si>
    <t>eba_CU:KWD</t>
  </si>
  <si>
    <t>eba_CU:KYD</t>
  </si>
  <si>
    <t>eba_CU:KZT</t>
  </si>
  <si>
    <t>eba_CU:LAK</t>
  </si>
  <si>
    <t>eba_CU:LBP</t>
  </si>
  <si>
    <t>eba_CU:LKR</t>
  </si>
  <si>
    <t>eba_CU:LRD</t>
  </si>
  <si>
    <t>eba_CU:LSL</t>
  </si>
  <si>
    <t>eba_CU:LTL</t>
  </si>
  <si>
    <t>eba_CU:LVL</t>
  </si>
  <si>
    <t>eba_CU:LYD</t>
  </si>
  <si>
    <t>eba_CU:MAD</t>
  </si>
  <si>
    <t>eba_CU:MDL</t>
  </si>
  <si>
    <t>eba_CU:MGA</t>
  </si>
  <si>
    <t>eba_CU:MKD</t>
  </si>
  <si>
    <t>eba_CU:MMK</t>
  </si>
  <si>
    <t>eba_CU:MNT</t>
  </si>
  <si>
    <t>eba_CU:MOP</t>
  </si>
  <si>
    <t>eba_CU:MRO</t>
  </si>
  <si>
    <t>eba_CU:MUR</t>
  </si>
  <si>
    <t>eba_CU:MVR</t>
  </si>
  <si>
    <t>eba_CU:MWK</t>
  </si>
  <si>
    <t>eba_CU:MXN</t>
  </si>
  <si>
    <t>eba_CU:MYR</t>
  </si>
  <si>
    <t>eba_CU:MZN</t>
  </si>
  <si>
    <t>eba_CU:NAD</t>
  </si>
  <si>
    <t>eba_CU:NGN</t>
  </si>
  <si>
    <t>eba_CU:NIO</t>
  </si>
  <si>
    <t>eba_CU:NOK</t>
  </si>
  <si>
    <t>eba_CU:NPR</t>
  </si>
  <si>
    <t>eba_CU:NZD</t>
  </si>
  <si>
    <t>eba_CU:OMR</t>
  </si>
  <si>
    <t>eba_CU:PAB</t>
  </si>
  <si>
    <t>eba_CU:PEN</t>
  </si>
  <si>
    <t>eba_CU:PGK</t>
  </si>
  <si>
    <t>eba_CU:PHP</t>
  </si>
  <si>
    <t>eba_CU:PKR</t>
  </si>
  <si>
    <t>eba_CU:PLN</t>
  </si>
  <si>
    <t>eba_CU:PYG</t>
  </si>
  <si>
    <t>eba_CU:QAR</t>
  </si>
  <si>
    <t>eba_CU:RON</t>
  </si>
  <si>
    <t>eba_CU:RSD</t>
  </si>
  <si>
    <t>eba_CU:RUB</t>
  </si>
  <si>
    <t>eba_CU:RWF</t>
  </si>
  <si>
    <t>eba_CU:SAR</t>
  </si>
  <si>
    <t>eba_CU:SBD</t>
  </si>
  <si>
    <t>eba_CU:SCR</t>
  </si>
  <si>
    <t>eba_CU:SDG</t>
  </si>
  <si>
    <t>eba_CU:SEK</t>
  </si>
  <si>
    <t>eba_CU:SGD</t>
  </si>
  <si>
    <t>eba_CU:SHP</t>
  </si>
  <si>
    <t>eba_CU:SLL</t>
  </si>
  <si>
    <t>eba_CU:SOS</t>
  </si>
  <si>
    <t>eba_CU:SRD</t>
  </si>
  <si>
    <t>eba_CU:SSP</t>
  </si>
  <si>
    <t>eba_CU:STD</t>
  </si>
  <si>
    <t>eba_CU:SVC</t>
  </si>
  <si>
    <t>eba_CU:SYP</t>
  </si>
  <si>
    <t>eba_CU:SZL</t>
  </si>
  <si>
    <t>eba_CU:THB</t>
  </si>
  <si>
    <t>eba_CU:TJS</t>
  </si>
  <si>
    <t>eba_CU:TMT</t>
  </si>
  <si>
    <t>eba_CU:TND</t>
  </si>
  <si>
    <t>eba_CU:TOP</t>
  </si>
  <si>
    <t>eba_CU:TRY</t>
  </si>
  <si>
    <t>eba_CU:TTD</t>
  </si>
  <si>
    <t>eba_CU:TWD</t>
  </si>
  <si>
    <t>eba_CU:TZS</t>
  </si>
  <si>
    <t>eba_CU:UAH</t>
  </si>
  <si>
    <t>eba_CU:UGX</t>
  </si>
  <si>
    <t>eba_CU:USD</t>
  </si>
  <si>
    <t>eba_CU:UYI</t>
  </si>
  <si>
    <t>eba_CU:UYU</t>
  </si>
  <si>
    <t>eba_CU:UZS</t>
  </si>
  <si>
    <t>eba_CU:VEF</t>
  </si>
  <si>
    <t>eba_CU:VND</t>
  </si>
  <si>
    <t>eba_CU:VUV</t>
  </si>
  <si>
    <t>eba_CU:WST</t>
  </si>
  <si>
    <t>eba_CU:XCD</t>
  </si>
  <si>
    <t>eba_CU:YER</t>
  </si>
  <si>
    <t>eba_CU:ZAR</t>
  </si>
  <si>
    <t>eba_CU:ZMK</t>
  </si>
  <si>
    <t>eba_CU:ZMW</t>
  </si>
  <si>
    <t>eba_CU:ZWL</t>
  </si>
  <si>
    <t>eba_CU:x46</t>
  </si>
  <si>
    <t>eba_CU:XPF</t>
  </si>
  <si>
    <t>eba_CU:CNH</t>
  </si>
  <si>
    <t>eba_CT:x12</t>
  </si>
  <si>
    <t>eba_CT:x599</t>
  </si>
  <si>
    <t>eba_CT:x643</t>
  </si>
  <si>
    <t>eba_CT:x639</t>
  </si>
  <si>
    <t>eba_CT:x301</t>
  </si>
  <si>
    <t>eba_CT:x302</t>
  </si>
  <si>
    <t>eba_CT:x303</t>
  </si>
  <si>
    <t>eba_CT:x304</t>
  </si>
  <si>
    <t>eba_CT:x305</t>
  </si>
  <si>
    <t>eba_CT:x306</t>
  </si>
  <si>
    <t>eba_CT:x300</t>
  </si>
  <si>
    <t>eba_CT:x316</t>
  </si>
  <si>
    <t>eba_CT:x315</t>
  </si>
  <si>
    <t>eba_CT:x314</t>
  </si>
  <si>
    <t>eba_CT:x313</t>
  </si>
  <si>
    <t>eba_CT:x312</t>
  </si>
  <si>
    <t>eba_CT:x311</t>
  </si>
  <si>
    <t>eba_CT:x320</t>
  </si>
  <si>
    <t>eba_CT:x309</t>
  </si>
  <si>
    <t>eba_CT:x308</t>
  </si>
  <si>
    <t>eba_CT:x307</t>
  </si>
  <si>
    <t>eba_CT:x318</t>
  </si>
  <si>
    <t>eba_CT:x317</t>
  </si>
  <si>
    <t>eba_CT:x310</t>
  </si>
  <si>
    <t>eba_RP:x53</t>
  </si>
  <si>
    <t>eba_RP:x551</t>
  </si>
  <si>
    <t>eba_RP:x56</t>
  </si>
  <si>
    <t>eba_RP:x21</t>
  </si>
  <si>
    <t>eba_RP:x210</t>
  </si>
  <si>
    <t>eba_CO:x1</t>
  </si>
  <si>
    <t>eba_CO:x2</t>
  </si>
  <si>
    <t>eba_CO:x3</t>
  </si>
  <si>
    <t>eba_TA:S01</t>
  </si>
  <si>
    <t>eba_TA:S02</t>
  </si>
  <si>
    <t>eba_TA:S03</t>
  </si>
  <si>
    <t>eba_TA:S04</t>
  </si>
  <si>
    <t>eba_TA:S05</t>
  </si>
  <si>
    <t>eba_TA:S06</t>
  </si>
  <si>
    <t>eba_TA:S07</t>
  </si>
  <si>
    <t>eba_TA:S08</t>
  </si>
  <si>
    <t>eba_TA:S09</t>
  </si>
  <si>
    <t>eba_TA:S10</t>
  </si>
  <si>
    <t>eba_TA:S11</t>
  </si>
  <si>
    <t>eba_TA:S12</t>
  </si>
  <si>
    <t>eba_TA:S13</t>
  </si>
  <si>
    <t>eba_TA:S14</t>
  </si>
  <si>
    <t>eba_TA:S15</t>
  </si>
  <si>
    <t>eba_TA:S16</t>
  </si>
  <si>
    <t>eba_TA:S17</t>
  </si>
  <si>
    <t>eba_TA:S18</t>
  </si>
  <si>
    <t>eba_TA:S19</t>
  </si>
  <si>
    <t>eba_CO:x4</t>
  </si>
  <si>
    <t>eba_CO:x5</t>
  </si>
  <si>
    <t>eba_CO:x6</t>
  </si>
  <si>
    <t>eba_CO:x7</t>
  </si>
  <si>
    <t>eba_CO:x8</t>
  </si>
  <si>
    <t>eba_CO:x9</t>
  </si>
  <si>
    <t>Termination not for cause: Expired and not renewd</t>
  </si>
  <si>
    <t>Termination for cause: Provider in breach of applicable law, regulations or contractual provisions</t>
  </si>
  <si>
    <t>Termination for cause: Identified impediments of the provider capable of altering the supported function</t>
  </si>
  <si>
    <t>Termination for cause: provider's weaknesses regarding the management and security of sensitive data or information</t>
  </si>
  <si>
    <t>Termination: as requested by the competent authority</t>
  </si>
  <si>
    <t>Other reasons for termination</t>
  </si>
  <si>
    <t>eba_BT:x28</t>
  </si>
  <si>
    <t>eba_BT:x29</t>
  </si>
  <si>
    <t>Low</t>
  </si>
  <si>
    <t>Medium</t>
  </si>
  <si>
    <t>eba_ZZ:x791</t>
  </si>
  <si>
    <t>eba_ZZ:x792</t>
  </si>
  <si>
    <t>eba_ZZ:x793</t>
  </si>
  <si>
    <t>eba_ZZ:x794</t>
  </si>
  <si>
    <t>eba_ZZ:x795</t>
  </si>
  <si>
    <t>eba_ZZ:x796</t>
  </si>
  <si>
    <t>eba_ZZ:x797</t>
  </si>
  <si>
    <t>Not significant</t>
  </si>
  <si>
    <t>Low reliance</t>
  </si>
  <si>
    <t>Material reliance</t>
  </si>
  <si>
    <t>Full reliance</t>
  </si>
  <si>
    <t>eba_ZZ:x838</t>
  </si>
  <si>
    <t>eba_ZZ:x839</t>
  </si>
  <si>
    <t>branch of a financial entity</t>
  </si>
  <si>
    <t>not a branch</t>
  </si>
  <si>
    <t>eba_CT:x212</t>
  </si>
  <si>
    <t>eba_CT:x213</t>
  </si>
  <si>
    <t>Legal person, excluding individual acting in a business capacity</t>
  </si>
  <si>
    <t>Individual acting in a business capacity</t>
  </si>
  <si>
    <t>eba_TA:x185</t>
  </si>
  <si>
    <t>eba_TA:x186</t>
  </si>
  <si>
    <t>eba_TA:x187</t>
  </si>
  <si>
    <t>eba_TA:x188</t>
  </si>
  <si>
    <t>eba_TA:x189</t>
  </si>
  <si>
    <t>eba_TA:x190</t>
  </si>
  <si>
    <t>eba_TA:x191</t>
  </si>
  <si>
    <t>eba_TA:x192</t>
  </si>
  <si>
    <t>eba_TA:x193</t>
  </si>
  <si>
    <t>eba_TA:x194</t>
  </si>
  <si>
    <t>eba_TA:x195</t>
  </si>
  <si>
    <t>eba_TA:x196</t>
  </si>
  <si>
    <t>eba_TA:x197</t>
  </si>
  <si>
    <t>eba_TA:x198</t>
  </si>
  <si>
    <t>eba_TA:x199</t>
  </si>
  <si>
    <t>eba_TA:x200</t>
  </si>
  <si>
    <t>eba_TA:x201</t>
  </si>
  <si>
    <t>eba_TA:x163</t>
  </si>
  <si>
    <t>eba_TA:x164</t>
  </si>
  <si>
    <t>eba_TA:x165</t>
  </si>
  <si>
    <t>eba_TA:x166</t>
  </si>
  <si>
    <t>eba_TA:x167</t>
  </si>
  <si>
    <t>eba_TA:x168</t>
  </si>
  <si>
    <t>eba_TA:x169</t>
  </si>
  <si>
    <t>eba_TA:x170</t>
  </si>
  <si>
    <t>eba_TA:x171</t>
  </si>
  <si>
    <t>eba_TA:x172</t>
  </si>
  <si>
    <t>eba_TA:x173</t>
  </si>
  <si>
    <t>eba_TA:x174</t>
  </si>
  <si>
    <t>eba_TA:x175</t>
  </si>
  <si>
    <t>eba_TA:x176</t>
  </si>
  <si>
    <t>eba_TA:x177</t>
  </si>
  <si>
    <t>eba_TA:x178</t>
  </si>
  <si>
    <t>eba_TA:x179</t>
  </si>
  <si>
    <t>eba_TA:x180</t>
  </si>
  <si>
    <t>eba_TA:x181</t>
  </si>
  <si>
    <t>eba_TA:x182</t>
  </si>
  <si>
    <t>eba_TA:x183</t>
  </si>
  <si>
    <t>eba_TA:x184</t>
  </si>
  <si>
    <t>eba_TA:x202</t>
  </si>
  <si>
    <t>eba_TA:x203</t>
  </si>
  <si>
    <t>eba_TA:x204</t>
  </si>
  <si>
    <t>eba_TA:x205</t>
  </si>
  <si>
    <t>eba_TA:x206</t>
  </si>
  <si>
    <t>eba_TA:x207</t>
  </si>
  <si>
    <t>eba_TA:x208</t>
  </si>
  <si>
    <t>eba_TA:x209</t>
  </si>
  <si>
    <t>eba_TA:x210</t>
  </si>
  <si>
    <t>eba_TA:x211</t>
  </si>
  <si>
    <t>eba_TA:x212</t>
  </si>
  <si>
    <t>eba_TA:x213</t>
  </si>
  <si>
    <t>eba_TA:x214</t>
  </si>
  <si>
    <t>eba_TA:x215</t>
  </si>
  <si>
    <t>eba_TA:x216</t>
  </si>
  <si>
    <t>eba_TA:x217</t>
  </si>
  <si>
    <t>eba_TA:x218</t>
  </si>
  <si>
    <t>eba_TA:x219</t>
  </si>
  <si>
    <t>eba_TA:x220</t>
  </si>
  <si>
    <t>eba_TA:x221</t>
  </si>
  <si>
    <t>eba_TA:x222</t>
  </si>
  <si>
    <t>eba_TA:x223</t>
  </si>
  <si>
    <t>eba_TA:x224</t>
  </si>
  <si>
    <t>eba_TA:x225</t>
  </si>
  <si>
    <t>eba_TA:x226</t>
  </si>
  <si>
    <t>eba_TA:x227</t>
  </si>
  <si>
    <t>eba_TA:x228</t>
  </si>
  <si>
    <t>eba_TA:x229</t>
  </si>
  <si>
    <t>eba_TA:x230</t>
  </si>
  <si>
    <t>eba_TA:x231</t>
  </si>
  <si>
    <t>eba_TA:x232</t>
  </si>
  <si>
    <t>eba_TA:x233</t>
  </si>
  <si>
    <t>eba_TA:x234</t>
  </si>
  <si>
    <t>eba_TA:x235</t>
  </si>
  <si>
    <t>eba_TA:x236</t>
  </si>
  <si>
    <t>eba_TA:x237</t>
  </si>
  <si>
    <t>eba_TA:x238</t>
  </si>
  <si>
    <t>eba_TA:x239</t>
  </si>
  <si>
    <t>eba_TA:x240</t>
  </si>
  <si>
    <t>eba_TA:x241</t>
  </si>
  <si>
    <t>eba_TA:x242</t>
  </si>
  <si>
    <t>eba_TA:x243</t>
  </si>
  <si>
    <t>eba_TA:x244</t>
  </si>
  <si>
    <t>eba_TA:x245</t>
  </si>
  <si>
    <t>eba_TA:x246</t>
  </si>
  <si>
    <t>eba_TA:x247</t>
  </si>
  <si>
    <t>eba_TA:x248</t>
  </si>
  <si>
    <t>eba_TA:x249</t>
  </si>
  <si>
    <t>eba_TA:x250</t>
  </si>
  <si>
    <t>eba_TA:x251</t>
  </si>
  <si>
    <t>eba_TA:x252</t>
  </si>
  <si>
    <t>eba_TA:x253</t>
  </si>
  <si>
    <t>eba_TA:x254</t>
  </si>
  <si>
    <t>eba_TA:x255</t>
  </si>
  <si>
    <t>eba_TA:x256</t>
  </si>
  <si>
    <t>eba_TA:x257</t>
  </si>
  <si>
    <t>eba_TA:x258</t>
  </si>
  <si>
    <t>eba_TA:x259</t>
  </si>
  <si>
    <t>eba_TA:x260</t>
  </si>
  <si>
    <t>eba_TA:x261</t>
  </si>
  <si>
    <t>eba_TA:x262</t>
  </si>
  <si>
    <t>eba_TA:x263</t>
  </si>
  <si>
    <t>eba_TA:x264</t>
  </si>
  <si>
    <t>eba_TA:x265</t>
  </si>
  <si>
    <t>eba_TA:x266</t>
  </si>
  <si>
    <t>eba_TA:x267</t>
  </si>
  <si>
    <t>eba_TA:x268</t>
  </si>
  <si>
    <t>eba_TA:x269</t>
  </si>
  <si>
    <t>eba_TA:x270</t>
  </si>
  <si>
    <t>eba_TA:x271</t>
  </si>
  <si>
    <t>eba_TA:x272</t>
  </si>
  <si>
    <t>Marketing</t>
  </si>
  <si>
    <t>eba_TA:x273</t>
  </si>
  <si>
    <t>eba_TA:x274</t>
  </si>
  <si>
    <t>eba_TA:x275</t>
  </si>
  <si>
    <t>eba_TA:x104</t>
  </si>
  <si>
    <t>eba_TA:x133</t>
  </si>
  <si>
    <t>eba_TA:x134</t>
  </si>
  <si>
    <t>eba_TA:x136</t>
  </si>
  <si>
    <t>eba_TA:x137</t>
  </si>
  <si>
    <t>eba_TA:x138</t>
  </si>
  <si>
    <t>eba_TA:x139</t>
  </si>
  <si>
    <t>eba_TA:x140</t>
  </si>
  <si>
    <t>eba_TA:x141</t>
  </si>
  <si>
    <t>eba_TA:x143</t>
  </si>
  <si>
    <t>eba_TA:x144</t>
  </si>
  <si>
    <t>eba_TA:x146</t>
  </si>
  <si>
    <t>eba_TA:x147</t>
  </si>
  <si>
    <t>eba_TA:x162</t>
  </si>
  <si>
    <t>eba_TA:x28</t>
  </si>
  <si>
    <t>LIST0601050</t>
  </si>
  <si>
    <t xml:space="preserve"> Yes</t>
  </si>
  <si>
    <t xml:space="preserve"> No</t>
  </si>
  <si>
    <t>eba_BT:x21</t>
  </si>
  <si>
    <t xml:space="preserve"> Assessment not performed</t>
  </si>
  <si>
    <t>LIST0601100</t>
  </si>
  <si>
    <t>eba_ZZ:x799</t>
  </si>
  <si>
    <t>eba_ZZ:x959</t>
  </si>
  <si>
    <t>eba_ZZ:x962</t>
  </si>
  <si>
    <t>eba_ZZ:x961</t>
  </si>
  <si>
    <t>eba_ZZ:x960</t>
  </si>
  <si>
    <t>eba_ZZ:x963</t>
  </si>
  <si>
    <t>Lack of real alternatives</t>
  </si>
  <si>
    <t>eba_ZZ:x964</t>
  </si>
  <si>
    <t>Difficulties in migrating or reintegrating</t>
  </si>
  <si>
    <t>eba_ZZ:x965</t>
  </si>
  <si>
    <t>Lack of real alternatives and difficulties in migrating or reintegrating</t>
  </si>
  <si>
    <t xml:space="preserve">Identify the type of contractual arrangement by using one of the options in the corresponding dropdown list
</t>
  </si>
  <si>
    <t>One of the  options in the corresponding dropdown list shall be used</t>
  </si>
  <si>
    <t>One of the  options in the corresponding dropdown list shall be used
In case the ICT service is provided by an ICT third-party service provider that is not an ICT intra-group service provider</t>
  </si>
  <si>
    <t xml:space="preserve">One of the options in the corresponding dropdown list shall be used
</t>
  </si>
  <si>
    <t>b_01.01.0010</t>
  </si>
  <si>
    <t>b_01.01.0020</t>
  </si>
  <si>
    <t>b_01.01.0030</t>
  </si>
  <si>
    <t>b_01.01.0040</t>
  </si>
  <si>
    <t>b_01.01.0050</t>
  </si>
  <si>
    <t>b_01.01.0060</t>
  </si>
  <si>
    <t>b_01.02.0010</t>
  </si>
  <si>
    <t>b_01.02.0020</t>
  </si>
  <si>
    <t>b_01.02.0030</t>
  </si>
  <si>
    <t>b_01.02.0040</t>
  </si>
  <si>
    <t>b_01.02.0050</t>
  </si>
  <si>
    <t>b_01.02.0060</t>
  </si>
  <si>
    <t>b_01.02.0070</t>
  </si>
  <si>
    <t>b_01.02.0080</t>
  </si>
  <si>
    <t>b_01.02.0090</t>
  </si>
  <si>
    <t>b_01.02.0100</t>
  </si>
  <si>
    <t>b_01.02.0110</t>
  </si>
  <si>
    <t>b_01.03.0010</t>
  </si>
  <si>
    <t>b_01.03.0020</t>
  </si>
  <si>
    <t>b_01.03.0030</t>
  </si>
  <si>
    <t>b_01.03.0040</t>
  </si>
  <si>
    <t>b_02.01.0010</t>
  </si>
  <si>
    <t>b_02.01.0020</t>
  </si>
  <si>
    <t>b_02.01.0030</t>
  </si>
  <si>
    <t>b_02.01.0040</t>
  </si>
  <si>
    <t>b_02.01.0050</t>
  </si>
  <si>
    <t>b_02.02.0010</t>
  </si>
  <si>
    <t>b_02.02.0020</t>
  </si>
  <si>
    <t>b_02.02.0030</t>
  </si>
  <si>
    <t>b_02.02.0040</t>
  </si>
  <si>
    <t>b_02.02.0050</t>
  </si>
  <si>
    <t>b_02.02.0060</t>
  </si>
  <si>
    <t>b_02.02.0070</t>
  </si>
  <si>
    <t>b_02.02.0080</t>
  </si>
  <si>
    <t>b_02.02.0090</t>
  </si>
  <si>
    <t>b_02.02.0100</t>
  </si>
  <si>
    <t>b_02.02.0110</t>
  </si>
  <si>
    <t>b_02.02.0120</t>
  </si>
  <si>
    <t>b_02.02.0130</t>
  </si>
  <si>
    <t>b_02.02.0140</t>
  </si>
  <si>
    <t>b_02.02.0150</t>
  </si>
  <si>
    <t>b_02.02.0160</t>
  </si>
  <si>
    <t>b_02.02.0170</t>
  </si>
  <si>
    <t>b_02.02.0180</t>
  </si>
  <si>
    <t>b_02.03.0010</t>
  </si>
  <si>
    <t>b_02.03.0020</t>
  </si>
  <si>
    <t>b_03.01.0010</t>
  </si>
  <si>
    <t>b_03.01.0020</t>
  </si>
  <si>
    <t>b_03.02.0010</t>
  </si>
  <si>
    <t>b_03.02.0020</t>
  </si>
  <si>
    <t>b_03.02.0030</t>
  </si>
  <si>
    <t>b_03.03.0010</t>
  </si>
  <si>
    <t>b_03.03.0020</t>
  </si>
  <si>
    <t>b_04.01.0010</t>
  </si>
  <si>
    <t>b_04.01.0020</t>
  </si>
  <si>
    <t>b_04.01.0030</t>
  </si>
  <si>
    <t>b_04.01.0040</t>
  </si>
  <si>
    <t>b_05.01.0010</t>
  </si>
  <si>
    <t>b_05.01.0020</t>
  </si>
  <si>
    <t>b_05.01.0030</t>
  </si>
  <si>
    <t>b_05.01.0040</t>
  </si>
  <si>
    <t>b_05.01.0050</t>
  </si>
  <si>
    <t>b_05.01.0060</t>
  </si>
  <si>
    <t>b_05.01.0070</t>
  </si>
  <si>
    <t>b_05.01.0080</t>
  </si>
  <si>
    <t>b_05.01.0090</t>
  </si>
  <si>
    <t>b_05.02.0010</t>
  </si>
  <si>
    <t>b_05.02.0020</t>
  </si>
  <si>
    <t>b_05.02.0030</t>
  </si>
  <si>
    <t>b_05.02.0040</t>
  </si>
  <si>
    <t>b_05.02.0050</t>
  </si>
  <si>
    <t>b_05.02.0060</t>
  </si>
  <si>
    <t>b_05.02.0070</t>
  </si>
  <si>
    <t>b_06.01.0010</t>
  </si>
  <si>
    <t>b_06.01.0020</t>
  </si>
  <si>
    <t>b_06.01.0030</t>
  </si>
  <si>
    <t>b_06.01.0040</t>
  </si>
  <si>
    <t>b_06.01.0060</t>
  </si>
  <si>
    <t>b_06.01.0070</t>
  </si>
  <si>
    <t>b_06.01.0080</t>
  </si>
  <si>
    <t>b_06.01.0090</t>
  </si>
  <si>
    <t>b_06.01.0100</t>
  </si>
  <si>
    <t>b_07.01.0010</t>
  </si>
  <si>
    <t>b_07.01.0020</t>
  </si>
  <si>
    <t>b_07.01.0030</t>
  </si>
  <si>
    <t>b_07.01.0040</t>
  </si>
  <si>
    <t>b_07.01.0050</t>
  </si>
  <si>
    <t>b_07.01.0060</t>
  </si>
  <si>
    <t>b_07.01.0070</t>
  </si>
  <si>
    <t>b_07.01.0080</t>
  </si>
  <si>
    <t>b_07.01.0090</t>
  </si>
  <si>
    <t>b_07.01.0100</t>
  </si>
  <si>
    <t>b_07.01.0110</t>
  </si>
  <si>
    <t>b_07.01.0120</t>
  </si>
  <si>
    <t xml:space="preserve"> Easily substitutable</t>
  </si>
  <si>
    <t>b_99.01.0010</t>
  </si>
  <si>
    <t>b_99.01.0020</t>
  </si>
  <si>
    <t>b_99.01.0030</t>
  </si>
  <si>
    <t>b_99.01.0040</t>
  </si>
  <si>
    <t>b_99.01.0050</t>
  </si>
  <si>
    <t>b_99.01.0060</t>
  </si>
  <si>
    <t>b_99.01.0070</t>
  </si>
  <si>
    <t>b_99.01.0080</t>
  </si>
  <si>
    <t>b_99.01.0090</t>
  </si>
  <si>
    <t>b_99.01.0100</t>
  </si>
  <si>
    <t>b_99.01.0110</t>
  </si>
  <si>
    <t>b_99.01.0120</t>
  </si>
  <si>
    <t>b_99.01.0130</t>
  </si>
  <si>
    <t>b_99.01.0140</t>
  </si>
  <si>
    <t>b_99.01.0150</t>
  </si>
  <si>
    <t>b_99.01.0160</t>
  </si>
  <si>
    <t>b_99.01.0170</t>
  </si>
  <si>
    <t>b_99.01.0180</t>
  </si>
  <si>
    <t>b_99.01.0190</t>
  </si>
  <si>
    <t>Identify a branch of a financial entity located outside its home country using a unique code for each branch. One of the options in the following closed list shall be used:
-	LEI of the branch if unique for this branch and different from b_01.03.0020;
-	Other identification code used by the financial entity to identify the branch (if the LEI of the branch is equivalent to the one in b_01.03.0020 or equivalent to the LEI of another branch).</t>
  </si>
  <si>
    <t>As referred to in b_01.02.0010
Identify the financial entity head office of the branch, using the LEI, 20-character, alpha-numeric code based on the ISO 17442 standard</t>
  </si>
  <si>
    <t>Not applicable if the contractual arrangement is the ‘overarching contractual arrangement’ or a ‘standalone arrangement’. In the other cases, report the contractual arrangement reference number of the overarching arrangement, which shall be equal to value as reported in the column b_02.01.0010 when reporting the overarching contractual arrangement.</t>
  </si>
  <si>
    <t>Identify the ISO 4217 alphabetic code of the currency used to express the amount in b_02.01.0050</t>
  </si>
  <si>
    <t>Annual expense or estimated cost (or intragroup transfer) of the ICT service arrangement for the past year.
The annual expense or estimated cost shall be expressed in the currency reported in b_01.02.0040.
In case of an overarching arrangement with subsequent or associated arrangements, the sum of the annual expenses or estimated costs reported for the overarching arrangement and the subsequent or associated arrangements shall be equal to the total expenses or estimated costs for the overall contractual arrangement. This means, there should be no repetition or duplication of annual expenses or estimated costs. The following cases should be reflected: 
(a) if the annual expenses or estimate costs are not determined at the level of the overarching arrangement (i.e. they are 0), the annual expenses or estimated costs should be reported at the level of each subsequent or associated arrangements.
(b) if the annual expenses or estimated costs cannot be reported for each of the subsequent or associated arrangements, the total annual expense or estimated cost should be reported at the level of the overarching arrangement.
(c) if there are annual expenses or estimated costs related to each level of the arrangement, i.e. overarching and subsequent or associated, and this information is available, the annual expenses or estimated costs shall be reported without duplication at each level of the contractual arrangement.</t>
  </si>
  <si>
    <t>As reported in b_02.01.0010</t>
  </si>
  <si>
    <t>As defined by the financial entity in b_06.01.0010</t>
  </si>
  <si>
    <t>Contractual arrangement reference number of the contractual arrangement between the ICT intra-group service provider of the contractual arrangement in b_02.03.0010 and its direct ICT third-party service provider</t>
  </si>
  <si>
    <t>As reported in b_02.02.0010
Identify the contractual reference number signed by the entity</t>
  </si>
  <si>
    <t>Identification code of the branch as reported in b_01.03.0010</t>
  </si>
  <si>
    <t>As reported in b_05.01.0010</t>
  </si>
  <si>
    <t>As reported in b_05.01.0020</t>
  </si>
  <si>
    <t>The function identifier shall be composed by the letter F (capital letter) followed by an natural number (e.g. “F1” for the 1st function identifier and “Fn” for the nth function identifier with “n” being an natural number).
Each combination between ‘LEI of the financial entity making use of the ICT service(s)’ (b_06.01.0040), ‘Function name’ (b_06.01.0030) and ‘Licenced activity’ (b_06.01.0020) shall have a unique function identifier
Example: a financial entity which operates under two licensed activities (say, activity A and activity B) will identify two unique ‘function identifiers’ for the same function X (e.g. Sales) performed for activity A and activity B.</t>
  </si>
  <si>
    <t>As reported in b_04.01.0020
Identify the financial entity using the LEI, 20-character, alpha-numeric code based on the ISO 17442 standard</t>
  </si>
  <si>
    <t>If ‘Yes’ is reported in b_07.01.0110, additional information could be provided in this column</t>
  </si>
  <si>
    <t>eba_ZZ:x798</t>
  </si>
  <si>
    <t>eba_ZZ:x966</t>
  </si>
  <si>
    <t>eba_ZZ:x967</t>
  </si>
  <si>
    <t>true</t>
  </si>
  <si>
    <t>TEMPLATE B_01.01: Entity maintaining the register of information</t>
  </si>
  <si>
    <t>TEMPLATE B_01.02: List of entities within the scope of the register of information</t>
  </si>
  <si>
    <t>TEMPLATE B_01.03: List of branches</t>
  </si>
  <si>
    <t>TEMPLATE B_02.01: Contractual arrangements – General Information</t>
  </si>
  <si>
    <t>Currency of the amount reported in B_02.01.0050</t>
  </si>
  <si>
    <t>TEMPLATE B_02.02: Contractual arrangements – Specific information</t>
  </si>
  <si>
    <t>Mandatory if ’Yes’ is reported in B_02.02.0140</t>
  </si>
  <si>
    <t xml:space="preserve">TEMPLATE B_02.03: List of intra-group contractual arrangements </t>
  </si>
  <si>
    <t>Contractual arrangement linked to the contractual arrangement referred in B_02.03.0010</t>
  </si>
  <si>
    <t>TEMPLATE B_03.01: Entities signing the Contractual arrangements for receiving ICT service(s) or on behalf of the entities making use of the ICT service(s)</t>
  </si>
  <si>
    <t>TEMPLATE B_03.02: ICT third-party service providers signing the Contractual arrangements for providing ICT service(s)</t>
  </si>
  <si>
    <t>TEMPLATE B_03.03: Entities signing the Contractual arrangements for providing ICT service(s) to other entity within the scope of consolidation.</t>
  </si>
  <si>
    <t>TEMPLATE B_04.01: Entities making use of the ICT services</t>
  </si>
  <si>
    <t>Mandatory if the entity making use of the ICT service(s) is a branch of a financial entity (B_04.01.0030)</t>
  </si>
  <si>
    <t>Currency of the amount reported in B_05.01.0070</t>
  </si>
  <si>
    <t>TEMPLATE B_05.02: ICT service supply chains</t>
  </si>
  <si>
    <t>TEMPLATE B_06.01: Functions identification</t>
  </si>
  <si>
    <t>TEMPLATE B_07.01: Assessment of the ICT services</t>
  </si>
  <si>
    <t>Mandatory in case “not substitutable” or “highly complex substitutability” is selected in B_07.01.0050</t>
  </si>
  <si>
    <t>TEMPLATE B_05.01: ICT third-party service providers</t>
  </si>
  <si>
    <t>Errors</t>
  </si>
  <si>
    <t>Total</t>
  </si>
  <si>
    <t>Description</t>
  </si>
  <si>
    <t>This Excel file and its associated functionalities are exclusively intended for the use of clients of Fund XP S.à R.L-S. Unauthorized access, distribution, or use by individuals or entities not expressly recognized as clients of Fund XP S.à R.L-S is strictly prohibited. By accessing this Excel file, you acknowledge and agree that its contents and functionalities are proprietary to Fund XP S.à R.L-S and are protected under applicable intellectual property laws. Any violation of these terms may result in legal action to protect Fund XP S.à R.L-S's rights and interests.</t>
  </si>
  <si>
    <t>Fund XP S.à R.L-S</t>
  </si>
  <si>
    <t>7, Boulevard John F. Kennedy</t>
  </si>
  <si>
    <t>L-1855 Luxembourg</t>
  </si>
  <si>
    <t>Luxembourg</t>
  </si>
  <si>
    <t>info@fund-xp.lu</t>
  </si>
  <si>
    <t>R.C.S. Luxembourg: B 240150</t>
  </si>
  <si>
    <t>Version FXP</t>
  </si>
  <si>
    <t>Serial</t>
  </si>
  <si>
    <t>b_01.01</t>
  </si>
  <si>
    <t>b_01.02</t>
  </si>
  <si>
    <t>b_01.03</t>
  </si>
  <si>
    <t>b_02.01</t>
  </si>
  <si>
    <t>b_02.02</t>
  </si>
  <si>
    <t>b_02.03</t>
  </si>
  <si>
    <t>b_03.01</t>
  </si>
  <si>
    <t>b_03.02</t>
  </si>
  <si>
    <t>b_03.03</t>
  </si>
  <si>
    <t>b_04.01</t>
  </si>
  <si>
    <t>b_05.01</t>
  </si>
  <si>
    <t>b_05.02</t>
  </si>
  <si>
    <t>b_06.01</t>
  </si>
  <si>
    <t>b_07.01</t>
  </si>
  <si>
    <t>List of branches</t>
  </si>
  <si>
    <t>Contractual arrangements – General Information</t>
  </si>
  <si>
    <t>Contractual arrangements – Specific information</t>
  </si>
  <si>
    <t xml:space="preserve">List of intra-group contractual arrangements </t>
  </si>
  <si>
    <t>Entities signing the Contractual arrangements for receiving ICT service(s) or on behalf of the entities making use of the ICT service(s)</t>
  </si>
  <si>
    <t>ICT third-party service providers signing the Contractual arrangements for providing ICT service(s)</t>
  </si>
  <si>
    <t>Entities signing the Contractual arrangements for providing ICT service(s) to other entity within the scope of consolidation.</t>
  </si>
  <si>
    <t>Entities making use of the ICT services</t>
  </si>
  <si>
    <t>ICT third-party service providers</t>
  </si>
  <si>
    <t>ICT service supply chains</t>
  </si>
  <si>
    <t>Functions identification</t>
  </si>
  <si>
    <t>Assessment of the ICT services</t>
  </si>
  <si>
    <t>Table</t>
  </si>
  <si>
    <t>DORA Register Of Information
CSVs reporting package generator</t>
  </si>
  <si>
    <t>Fields marked with an asterisk (*) are mandatory</t>
  </si>
  <si>
    <t>b_07.01.0120 (Optional)</t>
  </si>
  <si>
    <t>hasData</t>
  </si>
  <si>
    <t>hasErrors</t>
  </si>
  <si>
    <t>Country of the entity</t>
  </si>
  <si>
    <r>
      <t>b_01.01.0010</t>
    </r>
    <r>
      <rPr>
        <b/>
        <sz val="11"/>
        <color rgb="FFDC3545"/>
        <rFont val="Segoe UI"/>
        <family val="2"/>
      </rPr>
      <t>*</t>
    </r>
  </si>
  <si>
    <r>
      <t>b_01.01.0020</t>
    </r>
    <r>
      <rPr>
        <b/>
        <sz val="11"/>
        <color rgb="FFDC3545"/>
        <rFont val="Segoe UI"/>
        <family val="2"/>
      </rPr>
      <t>*</t>
    </r>
  </si>
  <si>
    <r>
      <t>b_01.01.0030</t>
    </r>
    <r>
      <rPr>
        <b/>
        <sz val="11"/>
        <color rgb="FFDC3545"/>
        <rFont val="Segoe UI"/>
        <family val="2"/>
      </rPr>
      <t>*</t>
    </r>
  </si>
  <si>
    <r>
      <t>b_01.01.0040</t>
    </r>
    <r>
      <rPr>
        <b/>
        <sz val="11"/>
        <color rgb="FFDC3545"/>
        <rFont val="Segoe UI"/>
        <family val="2"/>
      </rPr>
      <t>*</t>
    </r>
  </si>
  <si>
    <t>This template identifies the entity maintaining and updating the register of information at entity, sub-consolidated and consolidated level, respectively.</t>
  </si>
  <si>
    <t>Objective of this template is to identify the branches of the financial entities referred to in template B_01.02 in order to be able to map them with the contractual arrangements.</t>
  </si>
  <si>
    <t>For each contractual arrangement with direct ICT third-party service provider, the financial entity maintaining the register of information shall assign a unique ‘contractual arrangement reference number’ to identify unambiguously the contractual arrangement itself.</t>
  </si>
  <si>
    <t>(i) the ICT services included in the scope of the contractual arrangement;</t>
  </si>
  <si>
    <t>(ii) the functions of the financial entities supported by those ICT services;</t>
  </si>
  <si>
    <t>(iii) other important information in relation to the specific ICT services provided (e.g. notice period, law governing the arrangement, etc.).</t>
  </si>
  <si>
    <t xml:space="preserve">Objective of this template is to provide details in relation to each contractual arrangement listed in template B_02.01 with regard to:
</t>
  </si>
  <si>
    <t xml:space="preserve">Objective of this template is to identify the links between intra-group contractual arrangements and contractual arrangements </t>
  </si>
  <si>
    <t>with ICT third-party service provider which are not part of the group using the contractual reference numbers when part of the ICT service supply chain.</t>
  </si>
  <si>
    <t>In case the register of information is maintained and updated at entity level, the entity signing the contractual arrangement and the entity making use of the ICT services are the financial entity maintaining the register.</t>
  </si>
  <si>
    <t xml:space="preserve">Objective of this template is to provide information on the entity signing the contractual arrangements with the direct ICT third-party service provider for the entity making use of the ICT services.
</t>
  </si>
  <si>
    <t>Within the scope of sub-consolidation and consolidation, the financial entity making use of the ICT services provided is not necessarily the entity signing the contractual arrangement with the ICT third-party service providers.</t>
  </si>
  <si>
    <t>Objective of this template is to identify all the ICT third-party service providers referred to in template B_05.01 signing the contractual arrangements referred to in template B_02.01 for providing the ICT services.</t>
  </si>
  <si>
    <t>Objective of this template is to identify all the entities referred to in template RT.01.02, signing the contractual arrangements referred</t>
  </si>
  <si>
    <t xml:space="preserve"> to in template RT.02.01 for providing ICT services to other entities in the scope of consolidation</t>
  </si>
  <si>
    <t xml:space="preserve">Objective of this template is to ensure that all entities making use of the ICT services provided by ICT third-party service providers are registered in the register of information.
</t>
  </si>
  <si>
    <t xml:space="preserve">The entities making use of the ICT services shall be either the financial entities in scope, or the ICT intra-group service providers. </t>
  </si>
  <si>
    <t xml:space="preserve">Objective of this template is to list and provide general information to enable the identification of:
</t>
  </si>
  <si>
    <t>(i) the direct ICT third-party service providers;</t>
  </si>
  <si>
    <t>(ii) the ICT intra-group service providers;</t>
  </si>
  <si>
    <t>(iv) and identify the ultimate parent undertaking of the ICT third-party service providers listed in points (i) to (iii) above.</t>
  </si>
  <si>
    <t xml:space="preserve">(iii) all subcontractors included in template B_05.02 on ICT service supply chains;
</t>
  </si>
  <si>
    <t>Objective of this template is to identify and link one to another the ICT third-party service providers part of the same ICT service supply chain.</t>
  </si>
  <si>
    <t>Financial entities shall identify and rank the ICT third-party service providers for each ICT service included in the scope of each contractual arrangement.</t>
  </si>
  <si>
    <t xml:space="preserve">Example: a financial entity has a contractual arrangement with an ICT third-party service provider (say, ICT third-party service provider X) </t>
  </si>
  <si>
    <t xml:space="preserve">to receive 2 specific ICT services (say ICT service A and ICT service B) </t>
  </si>
  <si>
    <t>and the service provider makes use of a subcontractor (say, ICT third-party service provider Y) to provide one of these services (say ICT service B).</t>
  </si>
  <si>
    <t>provider X, which will be given ‘rank’ 1 in the template. ICT third-party service provider X is the direct ICT third-party service provider.</t>
  </si>
  <si>
    <t xml:space="preserve"> - In relation to ICT service A, the ICT service supply chain is composed by one ICT third-party service provider, ICT third-party service</t>
  </si>
  <si>
    <t xml:space="preserve">- In relation to ICT service B, the ICT service supply chain is composed by two ICT third-party service providers:
</t>
  </si>
  <si>
    <t>(ii) ICT third-party service provider Y, which will be given ‘rank’ 2 in the template. ICT third-party service provider Y is a subcontractor.</t>
  </si>
  <si>
    <t>(i) ICT third-party service provider X, which will be given ‘rank’ 1 in the template. ICT third-party service provider X is the direct ICT third- party service provider.</t>
  </si>
  <si>
    <t>All ICT third-party service providers belonging to the same ICT service supply chain share the same ‘contractual arrangement reference number’ as referred to in template B_02.01 and the same type of ICT services</t>
  </si>
  <si>
    <t>Objective of this template is to identify and provide information on the functions of the financial entity making use of the ICT services.</t>
  </si>
  <si>
    <t>Within the information to be provided within this template, financial entities shall include a unique identifier, the ‘function identifier’ for each combination of a financial entity’s LEI, licenced activity and function.</t>
  </si>
  <si>
    <t xml:space="preserve">Example: a financial entity (LEI: 21USLEIC20231109J3Z8) which operates under two licensed activities (say, activity A and activity B) will identify two unique ‘function identifiers’
</t>
  </si>
  <si>
    <t>for the same function X (e.g. Sales) performed for activity A and activity B. The function identifier will be:</t>
  </si>
  <si>
    <t>F1 for the combination of “21USLEIC20231109J3Z8” “Activity A” and ‘Function X”</t>
  </si>
  <si>
    <t>F2 for the combination of “21USLEIC20231109J3Z8” “Activity B” and ‘Function X”</t>
  </si>
  <si>
    <t>Objective of this template is to capture information in relation to the risk assessment on the ICT services (e.g. substitutability, date of last audit, etc.) when the latter are supporting a critical or important function or material part thereof.</t>
  </si>
  <si>
    <r>
      <t>b_01.01.0050</t>
    </r>
    <r>
      <rPr>
        <b/>
        <sz val="11"/>
        <color rgb="FFDC3545"/>
        <rFont val="Segoe UI"/>
        <family val="2"/>
      </rPr>
      <t>*</t>
    </r>
  </si>
  <si>
    <r>
      <t>b_01.01.0060</t>
    </r>
    <r>
      <rPr>
        <b/>
        <sz val="11"/>
        <color rgb="FFDC3545"/>
        <rFont val="Segoe UI"/>
        <family val="2"/>
      </rPr>
      <t>*</t>
    </r>
  </si>
  <si>
    <t>LEI of the entity</t>
  </si>
  <si>
    <t>Value of total assets - of the financial entity</t>
  </si>
  <si>
    <t>Mandatory
only if
B_01.02.0110
is reported</t>
  </si>
  <si>
    <t>Notice period (days) for the financial entity making use of the ICT service(s)</t>
  </si>
  <si>
    <t>Notice period (days) for the ICT third-party service provider</t>
  </si>
  <si>
    <t>One of the options in the corresponding dropdown list shall be used:
1. Not significant;
2. Low reliance: in case of disruption of the services, the supported functions would
not be significantly impacted (no interruption, no important damage) or
disruption can be resolved quickly and with minimal impact on the functions
supported;
3. Material reliance: in case of disruption of the services, the supported functions
would be significantly impacted if the disruption lasts more than a few minutes/
few hours, and the disruption may cause damages, but is still manageable;
4. Full reliance: in case of disruption of the services, the supported functions would be
immediately and severely interrupted/damaged, for a long period.</t>
  </si>
  <si>
    <t>Function identifier</t>
  </si>
  <si>
    <r>
      <t>b_01.02.0010</t>
    </r>
    <r>
      <rPr>
        <b/>
        <sz val="11"/>
        <color rgb="FFDC3545"/>
        <rFont val="Segoe UI"/>
        <family val="2"/>
      </rPr>
      <t>*</t>
    </r>
  </si>
  <si>
    <r>
      <t>b_01.02.0020</t>
    </r>
    <r>
      <rPr>
        <b/>
        <sz val="11"/>
        <color rgb="FFDC3545"/>
        <rFont val="Segoe UI"/>
        <family val="2"/>
      </rPr>
      <t>*</t>
    </r>
  </si>
  <si>
    <r>
      <t>b_01.02.0030</t>
    </r>
    <r>
      <rPr>
        <b/>
        <sz val="11"/>
        <color rgb="FFDC3545"/>
        <rFont val="Segoe UI"/>
        <family val="2"/>
      </rPr>
      <t>*</t>
    </r>
  </si>
  <si>
    <r>
      <t>b_01.02.0040</t>
    </r>
    <r>
      <rPr>
        <b/>
        <sz val="11"/>
        <color rgb="FFDC3545"/>
        <rFont val="Segoe UI"/>
        <family val="2"/>
      </rPr>
      <t>*</t>
    </r>
  </si>
  <si>
    <r>
      <t>b_01.02.0050</t>
    </r>
    <r>
      <rPr>
        <b/>
        <sz val="11"/>
        <color rgb="FFDC3545"/>
        <rFont val="Segoe UI"/>
        <family val="2"/>
      </rPr>
      <t>*</t>
    </r>
  </si>
  <si>
    <r>
      <t>b_01.02.0060</t>
    </r>
    <r>
      <rPr>
        <b/>
        <sz val="11"/>
        <color rgb="FFDC3545"/>
        <rFont val="Segoe UI"/>
        <family val="2"/>
      </rPr>
      <t>*</t>
    </r>
  </si>
  <si>
    <r>
      <t>b_01.02.0070</t>
    </r>
    <r>
      <rPr>
        <b/>
        <sz val="11"/>
        <color rgb="FFDC3545"/>
        <rFont val="Segoe UI"/>
        <family val="2"/>
      </rPr>
      <t>*</t>
    </r>
  </si>
  <si>
    <r>
      <t>b_01.02.0080</t>
    </r>
    <r>
      <rPr>
        <b/>
        <sz val="11"/>
        <color rgb="FFDC3545"/>
        <rFont val="Segoe UI"/>
        <family val="2"/>
      </rPr>
      <t>*</t>
    </r>
  </si>
  <si>
    <r>
      <t>b_01.02.0090</t>
    </r>
    <r>
      <rPr>
        <b/>
        <sz val="11"/>
        <color rgb="FFDC3545"/>
        <rFont val="Segoe UI"/>
        <family val="2"/>
      </rPr>
      <t>*</t>
    </r>
  </si>
  <si>
    <r>
      <t>b_01.03.0010</t>
    </r>
    <r>
      <rPr>
        <b/>
        <sz val="11"/>
        <color rgb="FFDC3545"/>
        <rFont val="Segoe UI"/>
        <family val="2"/>
      </rPr>
      <t>*</t>
    </r>
  </si>
  <si>
    <r>
      <t>b_01.03.0020</t>
    </r>
    <r>
      <rPr>
        <b/>
        <sz val="11"/>
        <color rgb="FFDC3545"/>
        <rFont val="Segoe UI"/>
        <family val="2"/>
      </rPr>
      <t>*</t>
    </r>
  </si>
  <si>
    <r>
      <t>b_01.03.0030</t>
    </r>
    <r>
      <rPr>
        <b/>
        <sz val="11"/>
        <color rgb="FFDC3545"/>
        <rFont val="Segoe UI"/>
        <family val="2"/>
      </rPr>
      <t>*</t>
    </r>
  </si>
  <si>
    <r>
      <t>b_01.03.0040</t>
    </r>
    <r>
      <rPr>
        <b/>
        <sz val="11"/>
        <color rgb="FFDC3545"/>
        <rFont val="Segoe UI"/>
        <family val="2"/>
      </rPr>
      <t>*</t>
    </r>
  </si>
  <si>
    <r>
      <t>b_02.01.0010</t>
    </r>
    <r>
      <rPr>
        <b/>
        <sz val="11"/>
        <color rgb="FFDC3545"/>
        <rFont val="Segoe UI"/>
        <family val="2"/>
      </rPr>
      <t>*</t>
    </r>
  </si>
  <si>
    <r>
      <t>b_02.01.0020</t>
    </r>
    <r>
      <rPr>
        <b/>
        <sz val="11"/>
        <color rgb="FFDC3545"/>
        <rFont val="Segoe UI"/>
        <family val="2"/>
      </rPr>
      <t>*</t>
    </r>
  </si>
  <si>
    <r>
      <t>b_02.01.0040</t>
    </r>
    <r>
      <rPr>
        <b/>
        <sz val="11"/>
        <color rgb="FFDC3545"/>
        <rFont val="Segoe UI"/>
        <family val="2"/>
      </rPr>
      <t>*</t>
    </r>
  </si>
  <si>
    <r>
      <t>b_02.01.0050</t>
    </r>
    <r>
      <rPr>
        <b/>
        <sz val="11"/>
        <color rgb="FFDC3545"/>
        <rFont val="Segoe UI"/>
        <family val="2"/>
      </rPr>
      <t>*</t>
    </r>
  </si>
  <si>
    <r>
      <t>b_02.03.0010</t>
    </r>
    <r>
      <rPr>
        <b/>
        <sz val="11"/>
        <color rgb="FFDC3545"/>
        <rFont val="Segoe UI"/>
        <family val="2"/>
      </rPr>
      <t>*</t>
    </r>
  </si>
  <si>
    <r>
      <t>b_02.03.0020</t>
    </r>
    <r>
      <rPr>
        <b/>
        <sz val="11"/>
        <color rgb="FFDC3545"/>
        <rFont val="Segoe UI"/>
        <family val="2"/>
      </rPr>
      <t>*</t>
    </r>
  </si>
  <si>
    <r>
      <t>b_03.01.0010</t>
    </r>
    <r>
      <rPr>
        <b/>
        <sz val="11"/>
        <color rgb="FFDC3545"/>
        <rFont val="Segoe UI"/>
        <family val="2"/>
      </rPr>
      <t>*</t>
    </r>
  </si>
  <si>
    <r>
      <t>b_03.01.0020</t>
    </r>
    <r>
      <rPr>
        <b/>
        <sz val="11"/>
        <color rgb="FFDC3545"/>
        <rFont val="Segoe UI"/>
        <family val="2"/>
      </rPr>
      <t>*</t>
    </r>
  </si>
  <si>
    <r>
      <t>b_03.02.0010</t>
    </r>
    <r>
      <rPr>
        <b/>
        <sz val="11"/>
        <color rgb="FFDC3545"/>
        <rFont val="Segoe UI"/>
        <family val="2"/>
      </rPr>
      <t>*</t>
    </r>
  </si>
  <si>
    <r>
      <t>b_03.02.0020</t>
    </r>
    <r>
      <rPr>
        <b/>
        <sz val="11"/>
        <color rgb="FFDC3545"/>
        <rFont val="Segoe UI"/>
        <family val="2"/>
      </rPr>
      <t>*</t>
    </r>
  </si>
  <si>
    <r>
      <t>b_03.02.0030</t>
    </r>
    <r>
      <rPr>
        <b/>
        <sz val="11"/>
        <color rgb="FFDC3545"/>
        <rFont val="Segoe UI"/>
        <family val="2"/>
      </rPr>
      <t>*</t>
    </r>
  </si>
  <si>
    <r>
      <t>b_03.03.0010</t>
    </r>
    <r>
      <rPr>
        <b/>
        <sz val="11"/>
        <color rgb="FFDC3545"/>
        <rFont val="Segoe UI"/>
        <family val="2"/>
      </rPr>
      <t>*</t>
    </r>
  </si>
  <si>
    <r>
      <t>b_03.03.0020</t>
    </r>
    <r>
      <rPr>
        <b/>
        <sz val="11"/>
        <color rgb="FFDC3545"/>
        <rFont val="Segoe UI"/>
        <family val="2"/>
      </rPr>
      <t>*</t>
    </r>
  </si>
  <si>
    <r>
      <t>b_04.01.0010</t>
    </r>
    <r>
      <rPr>
        <b/>
        <sz val="11"/>
        <color rgb="FFDC3545"/>
        <rFont val="Segoe UI"/>
        <family val="2"/>
      </rPr>
      <t>*</t>
    </r>
  </si>
  <si>
    <r>
      <t>b_04.01.0020</t>
    </r>
    <r>
      <rPr>
        <b/>
        <sz val="11"/>
        <color rgb="FFDC3545"/>
        <rFont val="Segoe UI"/>
        <family val="2"/>
      </rPr>
      <t>*</t>
    </r>
  </si>
  <si>
    <r>
      <t>b_04.01.0030</t>
    </r>
    <r>
      <rPr>
        <b/>
        <sz val="11"/>
        <color rgb="FFDC3545"/>
        <rFont val="Segoe UI"/>
        <family val="2"/>
      </rPr>
      <t>*</t>
    </r>
  </si>
  <si>
    <r>
      <t>b_05.01.0010</t>
    </r>
    <r>
      <rPr>
        <b/>
        <sz val="11"/>
        <color rgb="FFDC3545"/>
        <rFont val="Segoe UI"/>
        <family val="2"/>
      </rPr>
      <t>*</t>
    </r>
  </si>
  <si>
    <r>
      <t>b_05.01.0020</t>
    </r>
    <r>
      <rPr>
        <b/>
        <sz val="11"/>
        <color rgb="FFDC3545"/>
        <rFont val="Segoe UI"/>
        <family val="2"/>
      </rPr>
      <t>*</t>
    </r>
  </si>
  <si>
    <r>
      <t>b_05.01.0050</t>
    </r>
    <r>
      <rPr>
        <b/>
        <sz val="11"/>
        <color rgb="FFDC3545"/>
        <rFont val="Segoe UI"/>
        <family val="2"/>
      </rPr>
      <t>*</t>
    </r>
  </si>
  <si>
    <r>
      <t>b_05.02.0010</t>
    </r>
    <r>
      <rPr>
        <b/>
        <sz val="11"/>
        <color rgb="FFDC3545"/>
        <rFont val="Segoe UI"/>
        <family val="2"/>
      </rPr>
      <t>*</t>
    </r>
  </si>
  <si>
    <r>
      <t>b_05.02.0020</t>
    </r>
    <r>
      <rPr>
        <b/>
        <sz val="11"/>
        <color rgb="FFDC3545"/>
        <rFont val="Segoe UI"/>
        <family val="2"/>
      </rPr>
      <t>*</t>
    </r>
  </si>
  <si>
    <r>
      <t>b_05.02.0030</t>
    </r>
    <r>
      <rPr>
        <b/>
        <sz val="11"/>
        <color rgb="FFDC3545"/>
        <rFont val="Segoe UI"/>
        <family val="2"/>
      </rPr>
      <t>*</t>
    </r>
  </si>
  <si>
    <r>
      <t>b_05.02.0040</t>
    </r>
    <r>
      <rPr>
        <b/>
        <sz val="11"/>
        <color rgb="FFDC3545"/>
        <rFont val="Segoe UI"/>
        <family val="2"/>
      </rPr>
      <t>*</t>
    </r>
  </si>
  <si>
    <r>
      <t>b_05.02.0050</t>
    </r>
    <r>
      <rPr>
        <b/>
        <sz val="11"/>
        <color rgb="FFDC3545"/>
        <rFont val="Segoe UI"/>
        <family val="2"/>
      </rPr>
      <t>*</t>
    </r>
  </si>
  <si>
    <r>
      <t>b_05.02.0060</t>
    </r>
    <r>
      <rPr>
        <b/>
        <sz val="11"/>
        <color rgb="FFDC3545"/>
        <rFont val="Segoe UI"/>
        <family val="2"/>
      </rPr>
      <t>*</t>
    </r>
  </si>
  <si>
    <r>
      <t>b_05.02.0070</t>
    </r>
    <r>
      <rPr>
        <b/>
        <sz val="11"/>
        <color rgb="FFDC3545"/>
        <rFont val="Segoe UI"/>
        <family val="2"/>
      </rPr>
      <t>*</t>
    </r>
  </si>
  <si>
    <r>
      <t>b_06.01.0010</t>
    </r>
    <r>
      <rPr>
        <b/>
        <sz val="11"/>
        <color rgb="FFDC3545"/>
        <rFont val="Segoe UI"/>
        <family val="2"/>
      </rPr>
      <t>*</t>
    </r>
  </si>
  <si>
    <r>
      <t>b_06.01.0020</t>
    </r>
    <r>
      <rPr>
        <b/>
        <sz val="11"/>
        <color rgb="FFDC3545"/>
        <rFont val="Segoe UI"/>
        <family val="2"/>
      </rPr>
      <t>*</t>
    </r>
  </si>
  <si>
    <r>
      <t>b_06.01.0030</t>
    </r>
    <r>
      <rPr>
        <b/>
        <sz val="11"/>
        <color rgb="FFDC3545"/>
        <rFont val="Segoe UI"/>
        <family val="2"/>
      </rPr>
      <t>*</t>
    </r>
  </si>
  <si>
    <r>
      <t>b_06.01.0040</t>
    </r>
    <r>
      <rPr>
        <b/>
        <sz val="11"/>
        <color rgb="FFDC3545"/>
        <rFont val="Segoe UI"/>
        <family val="2"/>
      </rPr>
      <t>*</t>
    </r>
  </si>
  <si>
    <r>
      <t>b_06.01.0080</t>
    </r>
    <r>
      <rPr>
        <b/>
        <sz val="11"/>
        <color rgb="FFDC3545"/>
        <rFont val="Segoe UI"/>
        <family val="2"/>
      </rPr>
      <t>*</t>
    </r>
  </si>
  <si>
    <r>
      <t>b_06.01.0100</t>
    </r>
    <r>
      <rPr>
        <b/>
        <sz val="11"/>
        <color rgb="FFDC3545"/>
        <rFont val="Segoe UI"/>
        <family val="2"/>
      </rPr>
      <t>*</t>
    </r>
  </si>
  <si>
    <r>
      <t>b_02.02.0010</t>
    </r>
    <r>
      <rPr>
        <b/>
        <sz val="11"/>
        <color rgb="FFDC3545"/>
        <rFont val="Segoe UI"/>
        <family val="2"/>
      </rPr>
      <t>*</t>
    </r>
  </si>
  <si>
    <r>
      <t>b_02.02.0020</t>
    </r>
    <r>
      <rPr>
        <b/>
        <sz val="11"/>
        <color rgb="FFDC3545"/>
        <rFont val="Segoe UI"/>
        <family val="2"/>
      </rPr>
      <t>*</t>
    </r>
  </si>
  <si>
    <r>
      <t>b_02.02.0030</t>
    </r>
    <r>
      <rPr>
        <b/>
        <sz val="11"/>
        <color rgb="FFDC3545"/>
        <rFont val="Segoe UI"/>
        <family val="2"/>
      </rPr>
      <t>*</t>
    </r>
  </si>
  <si>
    <r>
      <t>b_02.02.0040</t>
    </r>
    <r>
      <rPr>
        <b/>
        <sz val="11"/>
        <color rgb="FFDC3545"/>
        <rFont val="Segoe UI"/>
        <family val="2"/>
      </rPr>
      <t>*</t>
    </r>
  </si>
  <si>
    <r>
      <t>b_02.02.0050</t>
    </r>
    <r>
      <rPr>
        <b/>
        <sz val="11"/>
        <color rgb="FFDC3545"/>
        <rFont val="Segoe UI"/>
        <family val="2"/>
      </rPr>
      <t>*</t>
    </r>
  </si>
  <si>
    <r>
      <t>b_02.02.0060</t>
    </r>
    <r>
      <rPr>
        <b/>
        <sz val="11"/>
        <color rgb="FFDC3545"/>
        <rFont val="Segoe UI"/>
        <family val="2"/>
      </rPr>
      <t>*</t>
    </r>
  </si>
  <si>
    <r>
      <t>b_02.02.0070</t>
    </r>
    <r>
      <rPr>
        <b/>
        <sz val="11"/>
        <color rgb="FFDC3545"/>
        <rFont val="Segoe UI"/>
        <family val="2"/>
      </rPr>
      <t>*</t>
    </r>
  </si>
  <si>
    <r>
      <t>b_02.02.0080</t>
    </r>
    <r>
      <rPr>
        <b/>
        <sz val="11"/>
        <color rgb="FFDC3545"/>
        <rFont val="Segoe UI"/>
        <family val="2"/>
      </rPr>
      <t>*</t>
    </r>
  </si>
  <si>
    <r>
      <t>b_07.01.0010</t>
    </r>
    <r>
      <rPr>
        <b/>
        <sz val="11"/>
        <color rgb="FFDC3545"/>
        <rFont val="Segoe UI"/>
        <family val="2"/>
      </rPr>
      <t>*</t>
    </r>
  </si>
  <si>
    <r>
      <t>b_07.01.0020</t>
    </r>
    <r>
      <rPr>
        <b/>
        <sz val="11"/>
        <color rgb="FFDC3545"/>
        <rFont val="Segoe UI"/>
        <family val="2"/>
      </rPr>
      <t>*</t>
    </r>
  </si>
  <si>
    <r>
      <t>b_07.01.0030</t>
    </r>
    <r>
      <rPr>
        <b/>
        <sz val="11"/>
        <color rgb="FFDC3545"/>
        <rFont val="Segoe UI"/>
        <family val="2"/>
      </rPr>
      <t>*</t>
    </r>
  </si>
  <si>
    <r>
      <t>b_07.01.0040</t>
    </r>
    <r>
      <rPr>
        <b/>
        <sz val="11"/>
        <color rgb="FFDC3545"/>
        <rFont val="Segoe UI"/>
        <family val="2"/>
      </rPr>
      <t>*</t>
    </r>
  </si>
  <si>
    <r>
      <t>b_07.01.0050</t>
    </r>
    <r>
      <rPr>
        <b/>
        <sz val="11"/>
        <color rgb="FFDC3545"/>
        <rFont val="Segoe UI"/>
        <family val="2"/>
      </rPr>
      <t>*</t>
    </r>
  </si>
  <si>
    <r>
      <t>b_07.01.0070</t>
    </r>
    <r>
      <rPr>
        <b/>
        <sz val="11"/>
        <color rgb="FFDC3545"/>
        <rFont val="Segoe UI"/>
        <family val="2"/>
      </rPr>
      <t>*</t>
    </r>
  </si>
  <si>
    <r>
      <t>b_07.01.0080</t>
    </r>
    <r>
      <rPr>
        <b/>
        <sz val="11"/>
        <color rgb="FFDC3545"/>
        <rFont val="Segoe UI"/>
        <family val="2"/>
      </rPr>
      <t>*</t>
    </r>
  </si>
  <si>
    <r>
      <t>b_07.01.0090</t>
    </r>
    <r>
      <rPr>
        <b/>
        <sz val="11"/>
        <color rgb="FFDC3545"/>
        <rFont val="Segoe UI"/>
        <family val="2"/>
      </rPr>
      <t>*</t>
    </r>
  </si>
  <si>
    <r>
      <t>b_07.01.0100</t>
    </r>
    <r>
      <rPr>
        <b/>
        <sz val="11"/>
        <color rgb="FFDC3545"/>
        <rFont val="Segoe UI"/>
        <family val="2"/>
      </rPr>
      <t>*</t>
    </r>
  </si>
  <si>
    <r>
      <t>b_07.01.0110</t>
    </r>
    <r>
      <rPr>
        <b/>
        <sz val="11"/>
        <color rgb="FFDC3545"/>
        <rFont val="Segoe UI"/>
        <family val="2"/>
      </rPr>
      <t>*</t>
    </r>
  </si>
  <si>
    <t>TEMPLATE B_01.01: General information on the financial entity maintaining and updating the register of information at entity, sub-consolidated and consolidated level.</t>
  </si>
  <si>
    <t>TEMPLATE B_01.02: General information on the entities in the consolidation</t>
  </si>
  <si>
    <t>TEMPLATE B_01.03: Identification of the branches of financial entities located outside the home country</t>
  </si>
  <si>
    <t>TEMPLATE B_02.01:  General information on the contractual arrangements</t>
  </si>
  <si>
    <t>TEMPLATE B_02.02: Specific information on the contractual arrangements</t>
  </si>
  <si>
    <t>TEMPLATE B_02.03:  Information on the links between intra-group contractual arrangements and contractual arrangements with ICT third-party service providers which are not part of the group using the contractual reference numbers when part of the ICT service supply chain is intra-group</t>
  </si>
  <si>
    <t>TEMPLATE B_03.01: information on the entities signing the contractual arrangements with the direct ICT third-party service providers for receiving ICT services or on behalf of the entities using the ICT</t>
  </si>
  <si>
    <t>TEMPLATE B_03.02: Identification of the ICT third-party service providers signing the contractual arrangements for providing ICT services</t>
  </si>
  <si>
    <t>TEMPLATE B_03.03:  Identification of the entities signing the contractual arrangements for providing ICT services to other entities in the consolidation</t>
  </si>
  <si>
    <t>TEMPLATE B_04.01: Information on the entities making use of the ICT services provided by the ICT third-party service providers</t>
  </si>
  <si>
    <t>TEMPLATE B_05.01: Information on the direct ICT third-party service providers and subcontractors</t>
  </si>
  <si>
    <t>TEMPLATE B_05.02: Information on the ICT service supply chain</t>
  </si>
  <si>
    <t>TEMPLATE B_06.01: Information on the identification of functions</t>
  </si>
  <si>
    <t>TEMPLATE B_07.01:  Information on the assessment of the ICT services provided by ICT third-party service providers supporting a critical or important function or material parts thereof</t>
  </si>
  <si>
    <t>TEMPLATE B_99.01:  Information on the terminology used by financial entities and the terms included in the closed lists and classification systems used when filling in the templates</t>
  </si>
  <si>
    <t>Substitutability of the ICT third-party service provider</t>
  </si>
  <si>
    <t>Impact of discontinuing the ICT services</t>
  </si>
  <si>
    <t>Additional identification code of ICT third-party service provider</t>
  </si>
  <si>
    <t>Type of additional identification code to identify the ICT third-party service provider</t>
  </si>
  <si>
    <t>Name of the ICT third-party service provider in Latin alphabet</t>
  </si>
  <si>
    <t>Currency of the amount</t>
  </si>
  <si>
    <t>Total annual expense or estimated cost of the ICT third-party service provider</t>
  </si>
  <si>
    <t xml:space="preserve"> B_05.01.0100</t>
  </si>
  <si>
    <t>B_05.01.0110</t>
  </si>
  <si>
    <t xml:space="preserve"> B_05.01.0120</t>
  </si>
  <si>
    <t xml:space="preserve"> B_05.01.0110 </t>
  </si>
  <si>
    <t>B_05.01.0090</t>
  </si>
  <si>
    <t xml:space="preserve">
Identification code of ICT third-party service provider </t>
  </si>
  <si>
    <t>Type of code to identify the ICT third-party service provider reported in B_05.01.0010
1. ‘LEI’ for LEI
2. ‘EUID’ for EUID
3. ‘Country Code’+Underscore+’Type of Code’ for non LEI and non EUID code
Country Code: Identify the ISO 3166–1 alpha–2 code of the country of issuance of the other code to identify the ICT third-party service provider
Type of Code:
1. CRN for Corporate registration number
2. VAT for VAT number
3. PNR for Passport Number
4. NIN for National Identity Number
Only LEI or EUID shall be used for legal persons, as identified in B_05.01.0070, whereas alternative code may be used only for an individual acting in a business capacity.
Only LEI shall be used for legal persons that are not established in the Union.</t>
  </si>
  <si>
    <t>Additional code to identify the ICT third-party service provider, where available.</t>
  </si>
  <si>
    <t>The type of additional code to identify the ICT third-party service provider reported in B_05.01.0030:
1. ‘LEI’ for LEI
2. ‘EUID’ for EUID
3. CRN for Corporate registration number
4. VAT for VAT number
5. PNR for Passport Number
6. NIN for National Identity Number
LEI or EUID shall be used for legal persons, as identified in B_05.01.0070, whereas alternative code may be used only for an individual acting in a business capacity.
Only LEI shall be used for legal persons that are not established in the Union.</t>
  </si>
  <si>
    <t>Legal name of the ICT third-party service provider as registered in business register in Latin, Cyrillic or Greek alphabets.</t>
  </si>
  <si>
    <t>Name of the ICT third-party service provider in Latin alphabet. Where the name of the ICT third-party service provider reported in B_05.01.0050 is in Latin alphabet, it shall be repeated also in this data field.</t>
  </si>
  <si>
    <t>One of the options in the following closed list shall be used:
1. Legal person, excluding individuals acting in business capacity
2. Individual acting in a business capacity</t>
  </si>
  <si>
    <t>Identify the ISO 3166–1 alpha–2 code of the country in which the global operating headquarters of ICT third-party service provider are located (usually, this country is the country of tax residence).</t>
  </si>
  <si>
    <t>Identify the ISO 4217 alphabetic code of the currency used to express the amount in B_05.01.0100.
The currency reported shall be the same currency used by the financial entity for the preparation of the financial statements at entity, sub-consolidated or consolidated level, as applicable.</t>
  </si>
  <si>
    <t>Mandatory if B_05.01.0100 is reported</t>
  </si>
  <si>
    <t>B_05.01.0100</t>
  </si>
  <si>
    <t>Annual expense or estimated cost for using the ICT services provided by the ICT third-party service provider to the entities making use of the ICT services. Monetary value shall be reported in units.</t>
  </si>
  <si>
    <t>Code to identify the ICT third-party service provider’s ultimate parent undertaking.
The code used to identify ultimate parent undertaking in this field shall match the identification code provided in B_05.01.0010 for that ultimate parent undertaking.
Where the ICT third-party service provider is not part of a group, the identification code used to identify that ICT third-party service provider in B_05.01.0010 shall be repeated also in this data field.</t>
  </si>
  <si>
    <t xml:space="preserve"> B_05.01.0120 </t>
  </si>
  <si>
    <t>Type of code to identify the ICT third-party service provider’s ultimate parent undertaking in B_05.01.0110.
The type of the code used to identify ultimate parent undertaking in this field shall match the identification code provided in B_05.01.0020 for that ultimate parent undertaking.
Where the ICT third-party service provider is not part of a group, the type of the identification code used to identify that ICT third-party service provider in B_05.01.0020 shall be repeated also in this data field.</t>
  </si>
  <si>
    <t>Identify the type of entity using one of the options in the corresponding dropdown list. Where the register of information is maintained at the group level by the parent undertaking, which is not itself subject to the obligation to maintain such register, i.e. it does not fall under the definition of financial entities set out in Article 2 of the Regulation (EU) 2022/2554 (e.g., financial holding company, mixed financial holding company or mixed-activity holding company) ‘Other financial entity’ option shall be chosen.</t>
  </si>
  <si>
    <t xml:space="preserve">Name of the financial entity </t>
  </si>
  <si>
    <t>Country of the financial entity</t>
  </si>
  <si>
    <t xml:space="preserve">Type of financial entity </t>
  </si>
  <si>
    <t>Identify the hierarchy of the entity within the scope of consolidation using one of the options in the corresponding dropdown list. Where an entity fulfils more than one options from the closed list above, the higher-
level option applicable to this entity shall be selected.</t>
  </si>
  <si>
    <t>LEI of the direct parent
undertaking of the financial
entity</t>
  </si>
  <si>
    <t>Identify the direct parent undertaking of the financial entity reported in the register of information using the LEI, 20-character, alpha-numeric code based on the ISO 17442 standard</t>
  </si>
  <si>
    <t>Identify the ISO 4217 alphabetic code of the currency used for the preparation of the financial entity’s financial statements. The currency reported shall be the same currency used by the financial entity for the
preparation of the financial statements at entity, sub-consolidated or consolidated level, as applicable.</t>
  </si>
  <si>
    <t>Identify the contractual arrangement between the financial entity or, in case of a group, the group subsidiary and the direct ICT third-party service provider.
The contractual arrangement reference number is the internal reference number of the contractual arrangement assigned by the financial entity.
The contractual arrangement reference number shall be unique and consistent over time at entity, sub-consolidated and consolidated level, where applicable.
The contractual arrangement reference number shall be used consistently across all templates of the register of information when referring to the same contractual arrangement.
For the case where an entity is acting on behalf of a financial entity for all the activities of the financial entity including the ICT services (refer to recital 7) the contractual arrangement reference number can be the contractual arrangement between the entity and its direct ICT third-party service provider.</t>
  </si>
  <si>
    <t>LEI of the financial entity making use of the ICT service(s)</t>
  </si>
  <si>
    <t>As reported in B_05.01.0020
Type of code to identify the ICT third-party service provider in B_02.02.0030 as
reported in B_05.01.0020 for that provider.</t>
  </si>
  <si>
    <t>As reported in B_05.01.0010
Code to identify the ICT third-party service provider as reported in B_05.01.0010 for that provider.</t>
  </si>
  <si>
    <t>As reported in b_04.01.0020
Identify the entity making use of the ICT service(s) using the LEI, 20-character, alpha-numeric code based on the ISO 17442 standard</t>
  </si>
  <si>
    <t>In case the contractual arrangement has been terminated or it is ended, identify the reason of the termination or ending of the contractual arrangements using one of the options in the corresponding dropdown list.</t>
  </si>
  <si>
    <t>Identify the country of location of the data at rest (storage) using the ISO 3166–1 alpha–2 code. If there are several countries of location, additional row(s) shall be used for each country.</t>
  </si>
  <si>
    <t>Identify the country of location of management of the data (processing) using the ISO 3166–1 alpha–2 code. If there are several countries of location, additional row(s) shall be used for each country.</t>
  </si>
  <si>
    <t>Identify the level of sensitiveness of the data stored or processed by the ICT third-party service provider using one of the options in the corresponding dropdown list
The most sensitive data take precedence: e.g. if both ‘Medium’ and ‘High’ apply, then ‘High’ shall be selected.</t>
  </si>
  <si>
    <t>Reference number of the contractual arrangement between the entity making use of the ICT service(s) provided and the ICT intra-group service provider.
The contractual arrangement reference number shall be unique and consistent over time and across all the group.</t>
  </si>
  <si>
    <t>As reported in b_02.02.0010
Identify the contractual arrangement reference number signed by the ICT third-party service provider</t>
  </si>
  <si>
    <t>As reported in b_05.01.0010
Code to identify the ICT third-party service provider</t>
  </si>
  <si>
    <t>As reported in B_05.01.0020
Type of code to identify the ICT third-party service provider in B_03.02.0020 as reported in B_05.01.0020 for that provider.</t>
  </si>
  <si>
    <t>As reported in b_02.02.0010
Identify the contractual reference number signed by the entity for providing ICT service(s)</t>
  </si>
  <si>
    <t>As reported in b_01.02.0010
Identify the entity providing ICT services using LEI, 20-character, alpha-numeric code based on the ISO 17442 standard</t>
  </si>
  <si>
    <t>As reported in b_02.01.0010
Identify the contractual reference number in relation to the entity making use of the ICT services provided</t>
  </si>
  <si>
    <t>Code to identify the ICT third-party service provider.
Where LEI is used, it shall be provided as a 20-character, alpha-numeric code based on the ISO 17442 standard.
Where EUID is used, it shall be provided as specified in Article 9 of the Commission Implementing Regulation (EU) 2021/1042.</t>
  </si>
  <si>
    <t xml:space="preserve">Type of additional identification code to identify the ICT third-party service provider </t>
  </si>
  <si>
    <t>Where the ICT third-party service provider is signing the contractual arrangement with the financial entity, it is considered as a direct ICT third-party service provider and the ‘rank’ to be reported shall be 1;
Where the ICT third-party service provider is signing the contract with the direct ICT third-party service provider, it is considered as a subcontractor and the ‘rank’ to be reported shall be 2;
The same logic apply to all the following subcontractors by incrementing the ‘rank’.
Where multiple ICT third-party service providers have the same ‘rank’ in the ICT service supply chain, financial entities shall report the same ‘rank’ for all those ICT third-party service providers.</t>
  </si>
  <si>
    <t>To be left blank if the ICT third-party service provider (template B_05.02.0030) is a direct ICT third-party service provider i.e. at ‘rank’ r = 1 (templateB_05.02.0050);
Where the ICT third-party service provider is at ‘rank’ r = n where n&gt;1, indicate the ‘Identification code of the recipient of the sub-contracted services’ at ‘rank’ r=n-1 that subcontracted the ICT service (even partially) to the ICT third-party service provider at ‘rank’ r=n.
Examples:
— The identification code of the direct ICT third- party service provider receiving the service from the subcontractor at rank 2;
— The identification code of the subcontractor at rank 2 receiving the service from the subcontractor at rank 3.
The code used to identify the recipient of sub- contracted ICT services shall match the identification code provided in B_05.01.0010 for that provider.</t>
  </si>
  <si>
    <t>To be left blank where the ICT third-party service provider template B_05.02.0030) is at rank r = 1 (template B_05.02.0050); 
Where the ICT third-party service provider is at ‘rank’ r = n where n&gt;1, indicate the ‘Type of code to identify the recipient of the sub-contracted service’ at ‘rank’ r=n-1 that subcontracted the ICT service (evenpartially) to the ICT third-party service provider at
‘rank’ r=n
1. ‘LEI’ for LEI
2. ‘EUID’ for EUID
3. CRN for Corporate registration number
4. VAT for VAT number
5. PNR for Passport Number
6. NIN for National Identity Number
The type of code used to identify the recipient of sub- contracted ICT services shall match the identification code provided in B_05.01.0020 for that provider.</t>
  </si>
  <si>
    <t xml:space="preserve">Use this column to indicate whether the function is critical or important according to the financial entity’s assessment.
</t>
  </si>
  <si>
    <t xml:space="preserve">Use this column to indicate the impact of discontinuing the function according to the financial entity’s assessment.
</t>
  </si>
  <si>
    <t xml:space="preserve">Use this column to provide the results of the financial entity’s assessment in relation to the degree of substitutability of the ICT third-party service provider to perform the specific ICT services supporting a critical or important function. 
</t>
  </si>
  <si>
    <t xml:space="preserve">Use this column to report the existence of an exit plan from the ICT third-party service provider in relation to the specific ICT service provided. </t>
  </si>
  <si>
    <t>Use this column to provide the impact for the financial entity of discontinuing the ICT services provided by the ICT third-party service provider according to the financial entity’s assessment.</t>
  </si>
  <si>
    <t>In principle, for each ICT third-party service provider supporting a critical or important function, the assessment to identify an alternative service provider shall be performed.</t>
  </si>
  <si>
    <t>Is the ICT service related to (or foresees) storage of data?</t>
  </si>
  <si>
    <t>Low Impact</t>
  </si>
  <si>
    <t>Medium Impact</t>
  </si>
  <si>
    <t>High Impact</t>
  </si>
  <si>
    <t>Low discontinuity</t>
  </si>
  <si>
    <t>Medium discontinuity</t>
  </si>
  <si>
    <t>High discontinuity</t>
  </si>
  <si>
    <t>List of entities within the scope of the register of information</t>
  </si>
  <si>
    <t>b_99.01</t>
  </si>
  <si>
    <t>TEMPLATE B_99.01: Definitions from entities making use of the ICT Services</t>
  </si>
  <si>
    <t>Definitions from entities making use of the ICT Services</t>
  </si>
  <si>
    <t>Financial entities shall provide entity-internal explanations, meanings, and definitions of the closed set of indicators and options used by them in the register of information.</t>
  </si>
  <si>
    <t>Where the financial entity responsible for maintaining and updating the register of information does not belong to a group, only that financial entity shall be reported in this template and the entry of this template shall be the same as template B_01.01.</t>
  </si>
  <si>
    <t xml:space="preserve">Where the register of information is maintained and updated at sub-consolidated and consolidated level, this template identifies all the financial entities belonging to the sub-group and group. 
</t>
  </si>
  <si>
    <t>Where an entity is acting on behalf of a financial entity for all the activities of the financial entity (including the ICT services), the direct ICT third-party service providers to that entity should be recorded in the relevant templates of the register of information</t>
  </si>
  <si>
    <t xml:space="preserve"> of the financial entity. In such case, that entity is only registered as an entity maintaining the register and shall not be reported in this template.</t>
  </si>
  <si>
    <t>Submission Date (optional)</t>
  </si>
  <si>
    <t>Scope</t>
  </si>
  <si>
    <t>countryDictionary</t>
  </si>
  <si>
    <t>entityTypeDictionary</t>
  </si>
  <si>
    <t>hierarchyDictionary</t>
  </si>
  <si>
    <t>currencyDictionary</t>
  </si>
  <si>
    <t>contractArrangementTypeDictionary</t>
  </si>
  <si>
    <t>natureEntityTypeDictionary</t>
  </si>
  <si>
    <t>ictTypeDictionary</t>
  </si>
  <si>
    <t>yesNoDictionary</t>
  </si>
  <si>
    <t>sensitivenessDictionary</t>
  </si>
  <si>
    <t>criticalityDictionary</t>
  </si>
  <si>
    <t>reasonOfterminationDictionary</t>
  </si>
  <si>
    <t>levelOfRelianceDictionary</t>
  </si>
  <si>
    <t>impactDictionary</t>
  </si>
  <si>
    <t>licenceActivityDictionary</t>
  </si>
  <si>
    <t>substitutabilityDictionary</t>
  </si>
  <si>
    <t>alternativeReasonDictionary</t>
  </si>
  <si>
    <t>reintegrationPossibiltyDictionary</t>
  </si>
  <si>
    <t>typeOfPersonDictionary</t>
  </si>
  <si>
    <t>s</t>
  </si>
  <si>
    <t>V 2025.01</t>
  </si>
  <si>
    <t>eba_CU:HRK</t>
  </si>
  <si>
    <t>eba_GA:qx2007</t>
  </si>
  <si>
    <t>LISTIDTYPE</t>
  </si>
  <si>
    <t>eba_qCO:qx2000</t>
  </si>
  <si>
    <t>Legal Entity Identfier (LEI)</t>
  </si>
  <si>
    <t>eba_qCO:qx2001</t>
  </si>
  <si>
    <t>National code</t>
  </si>
  <si>
    <t>eba_qCO:qx2002</t>
  </si>
  <si>
    <t>European Unified ID (EUID)</t>
  </si>
  <si>
    <t>eba_qCO:qx2003</t>
  </si>
  <si>
    <t>Company registration number (CRN)</t>
  </si>
  <si>
    <t>eba_qCO:qx2004</t>
  </si>
  <si>
    <t>Value added tax identification number (VAT)</t>
  </si>
  <si>
    <t>eba_qCO:qx2005</t>
  </si>
  <si>
    <t>Passport Number</t>
  </si>
  <si>
    <t>descriptionTypeDictionary</t>
  </si>
  <si>
    <t>eba_TA:qx278</t>
  </si>
  <si>
    <t>eba_TA:qx277</t>
  </si>
  <si>
    <t>eba_TA:x276</t>
  </si>
  <si>
    <t>Account Information Services</t>
  </si>
  <si>
    <t>Activity As Approved Publication Arrangement</t>
  </si>
  <si>
    <t>Activity As Approved Reporting Mechanism</t>
  </si>
  <si>
    <t>Activity As Consolidated Tape Provider</t>
  </si>
  <si>
    <t>Administering The Arrangements For Determining A Benchmark</t>
  </si>
  <si>
    <t>Advice To Undertakings On Capital Structure, Industrial Strategy And Related Matters And Advice And Services Relating To Mergers And The Purchase Of Undertakings</t>
  </si>
  <si>
    <t>Advisory Services</t>
  </si>
  <si>
    <t>Ancillary Non-Securitisation Services</t>
  </si>
  <si>
    <t>Ancillary Securitisation Services</t>
  </si>
  <si>
    <t>Ancillary Services</t>
  </si>
  <si>
    <t>Any Other Nca-Permitted Banking-Type Ancillary Services Not Specified In Annex Of Regulation (Eu) No 909/2014 (Csdr) - Section C</t>
  </si>
  <si>
    <t>Any Other Nca-Permitted Non-Banking-Type Ancillary Services Not Specified In Annex Of Regulation (Eu) No 909/2014 (Csdr) - Section B</t>
  </si>
  <si>
    <t>Central Maintenance Service</t>
  </si>
  <si>
    <t>Collateral Management Services</t>
  </si>
  <si>
    <t>Collecting, Analysing Or Processing Input Data For The Purpose Of Determining A Benchmark</t>
  </si>
  <si>
    <t>Collection And Maintenance Of The Records Of Derivatives (Non-Sfts)</t>
  </si>
  <si>
    <t>Collection And Maintenance Of The Records Of Securitisations</t>
  </si>
  <si>
    <t>Collection And Maintenance Of The Records Of Sfts</t>
  </si>
  <si>
    <t>Contract Settlements (Including Certificate Dispatch)</t>
  </si>
  <si>
    <t>Credit Reference Services</t>
  </si>
  <si>
    <t>Customer Inquiries</t>
  </si>
  <si>
    <t>Dealing On Own Account</t>
  </si>
  <si>
    <t>Determining A Benchmark Through The Application Of A Formula Or Other Method Of Calculation Or By An Assessment Of Input Data Provided For That Purpose</t>
  </si>
  <si>
    <t>Distribution Of Income</t>
  </si>
  <si>
    <t>Establishing Csd Links, Providing, Maintaining Or Operating Securities Accounts In Relation To The Settlement Service, Collateral Management, Other Ancillary Services</t>
  </si>
  <si>
    <t>Exchange Of Crypto-Assets For Funds</t>
  </si>
  <si>
    <t>Exchange Of Crypto-Assets For Other Crypto-Assets</t>
  </si>
  <si>
    <t>Execution Of Orders For Crypto-Assets On Behalf Of Clients</t>
  </si>
  <si>
    <t>Execution Of Orders On Behalf Of Clients</t>
  </si>
  <si>
    <t>Execution Of Payment Transactions Where The Funds Are Covered By A Credit Line For A Payment Service User</t>
  </si>
  <si>
    <t>Execution Of Payment Transactions, Including Transfers Of Funds On A Payment Account With The User’S Payment Service Provider Or With Another Payment Service Provider</t>
  </si>
  <si>
    <t>Financial Leasing</t>
  </si>
  <si>
    <t>Foreign Exchange Services</t>
  </si>
  <si>
    <t>General Collateral Management Services</t>
  </si>
  <si>
    <t>Granting Credits Or Loans To Investors</t>
  </si>
  <si>
    <t>Guarantees And Commitments</t>
  </si>
  <si>
    <t>Guarantees And Commitments Related To Securities Lending And Borrowing, Within The Meaning Of Point 6 Of Annex I To Directive 2013/36/Eu</t>
  </si>
  <si>
    <t>Instruction Routing And Processing, Fee Collection And Processing And Related Reporting</t>
  </si>
  <si>
    <t>Insurance Distribution</t>
  </si>
  <si>
    <t>Interposition Between Counterparties</t>
  </si>
  <si>
    <t>Investment Advice</t>
  </si>
  <si>
    <t>Investment Advice Concerning One Or More Of The Instruments Listed In Annex I, Section C To Directive 2004/39/Ec</t>
  </si>
  <si>
    <t>Investment Research And Financial Analysis</t>
  </si>
  <si>
    <t>Investment Services Related To The Underlying Of The Derivatives</t>
  </si>
  <si>
    <t>Issuance Of Asset-Referenced Tokens</t>
  </si>
  <si>
    <t>Issuance Of Credit Ratings</t>
  </si>
  <si>
    <t>Issuing And Administering Other Means Of Payment</t>
  </si>
  <si>
    <t>Issuing Electronic Money</t>
  </si>
  <si>
    <t>Issuing Of Payment Instruments And/Or Acquiring Of Payment Transactions</t>
  </si>
  <si>
    <t>Legal And Fund Management Accounting Services</t>
  </si>
  <si>
    <t>Lending Activities</t>
  </si>
  <si>
    <t>Life Insurance: Capital Redemption Operations, Referred To In Point (B)(Ii) Of Article 2(3)</t>
  </si>
  <si>
    <t>Life Insurance: Management Of Group Pension Funds, Referred To In Point (B)(Iii) And (Iv) Of Article 2(3)</t>
  </si>
  <si>
    <t>Life Insurance: Marriage Assurance, Birth Assurance</t>
  </si>
  <si>
    <t>Life Insurance: Permanent Health Insurance, Referred To In Point (A)(Iv) Of Article 2(3)</t>
  </si>
  <si>
    <t>Life Insurance: The Insurance Referred To In Points (A)(I) And (Ii) Of Article 2(3), Which Are Linked To Investment Funds</t>
  </si>
  <si>
    <t>Life Insurance: The Life Insurance Referred To In Points (A)(I), (Ii) And (Iii) Of Article 2(3) Excluding Those Referred To In Ii And Iii</t>
  </si>
  <si>
    <t>Life Insurance: The Operations Referred To In Article 2(3)(C)</t>
  </si>
  <si>
    <t>Life Insurance: The Operations Referred To In Point (B)(V) Of Article 2(3)</t>
  </si>
  <si>
    <t>Life Insurance: Tontines, Referred To In Point (B)(I) Of Article 2(3)</t>
  </si>
  <si>
    <t>Life-Reinsurance Activities</t>
  </si>
  <si>
    <t>Maintenance Of Unit-/Shareholder Register</t>
  </si>
  <si>
    <t>Maintenance Of Unit-Holder Register</t>
  </si>
  <si>
    <t>Management Of Portfolios Of Investments (Aifmd)</t>
  </si>
  <si>
    <t>Management Of Portfolios Of Investments (Ucitsd)</t>
  </si>
  <si>
    <t>Money Broking</t>
  </si>
  <si>
    <t>Money Remittance</t>
  </si>
  <si>
    <t>New Issue Services, Including Allocation And Management Of Isin Codes And Similar Codes</t>
  </si>
  <si>
    <t>Non-Core Services (Safekeeping And Administration In Relation To Units Of Collective Investment Undertakings)</t>
  </si>
  <si>
    <t>Non-Life Insurance: All Classes, At The Choice Of The Member States, Which Shall Notify The Other Member States And The Commission Of Their Choice</t>
  </si>
  <si>
    <t>Non-Life Insurance: Classes 1 (Fourth Indent), 3, 7 And 10: ‘Motor Insurance’</t>
  </si>
  <si>
    <t>Non-Life Insurance: Classes 1 (Fourth Indent), 4, 6, 7 And 12: ‘Marine And Transport Insurance’</t>
  </si>
  <si>
    <t>Non-Life Insurance: Classes 1 (Fourth Indent), 5, 7 And 11: ‘Aviation Insurance’</t>
  </si>
  <si>
    <t>Non-Life Insurance: Classes 1 And 2: ‘Accident And Health Insurance’</t>
  </si>
  <si>
    <t>Non-Life Insurance: Classes 10, 11, 12 And 13: ‘Liability Insurance’</t>
  </si>
  <si>
    <t>Non-Life Insurance: Classes 14 And 15: ‘Credit And Suretyship Insurance’</t>
  </si>
  <si>
    <t>Non-Life Insurance: Classes 8 And 9: ‘Insurance Against Fire And Other Damage To Property’</t>
  </si>
  <si>
    <t>Non-Life Reinsurance Activities</t>
  </si>
  <si>
    <t>Notary Service</t>
  </si>
  <si>
    <t>Operation Of A Regulated Market</t>
  </si>
  <si>
    <t>Operation Of A Trading Platform For Crypto-Assets</t>
  </si>
  <si>
    <t>Operation Of An Mtf</t>
  </si>
  <si>
    <t>Operation Of An Otf</t>
  </si>
  <si>
    <t>Organising A Securities Lending Mechanism, As Agent Among Participants Of A Securities Settlement System</t>
  </si>
  <si>
    <t>Participation In Securities Issues And The Provision Of Services Relating To Such Issues</t>
  </si>
  <si>
    <t>Payment Initiation Services</t>
  </si>
  <si>
    <t>Payment Services</t>
  </si>
  <si>
    <t>Payment Services Involving Processing Of Cash And Foreign Exchange Transactions, Within The Meaning Of Point 4 Of Annex I To Directive 2013/36/Eu</t>
  </si>
  <si>
    <t>Placing Of Crypto-Assets</t>
  </si>
  <si>
    <t>Placing Of Financial Instruments Without A Firm Commitment Basis</t>
  </si>
  <si>
    <t>Portfolio Management</t>
  </si>
  <si>
    <t>Portfolio Management And Advice</t>
  </si>
  <si>
    <t>Portfolio Management On Crypto-Assets</t>
  </si>
  <si>
    <t>Providing Advice On Crypto-Assets</t>
  </si>
  <si>
    <t>Providing Cash Accounts To, And Accepting Deposits From, Participants In A Securities Settlement System And Holders Of Securities Accounts, Within The Meaning Of Point 1 Of Annex I To Directive 2013/36/Eu</t>
  </si>
  <si>
    <t>Providing Cash Credit For Reimbursement No Later Than The Following Business Day, Cash Lending To Pre-Finance Corporate Actions And Lending Securities To Holders Of Securities Accounts, Within The Meaning Of Point 2 Of Annex I To Directive 2013/36/Eu</t>
  </si>
  <si>
    <t>Providing Custody And Administration Of Crypto-Assets On Behalf Of Clients</t>
  </si>
  <si>
    <t>Providing Information, Data And Statistics To Market/Census Bureaus Or Other Governmental Or Inter-Governmental Entities</t>
  </si>
  <si>
    <t>Providing It Services</t>
  </si>
  <si>
    <t>Providing Regulatory Reporting</t>
  </si>
  <si>
    <t>Providing Transfer Services For Crypto-Assets On Behalf Of Clients</t>
  </si>
  <si>
    <t>Provision Of Crowdfunding Services</t>
  </si>
  <si>
    <t>Publication Of Benchmark</t>
  </si>
  <si>
    <t>Reception And Transmission Of Orders</t>
  </si>
  <si>
    <t>Reception And Transmission Of Orders For Crypto-Assets On Behalf Of Clients</t>
  </si>
  <si>
    <t>Record Keeping</t>
  </si>
  <si>
    <t>Regulatory Compliance Monitoring</t>
  </si>
  <si>
    <t>Reinsurance Distribution</t>
  </si>
  <si>
    <t>Retirement-Benefit Related Operations And Activities Arising Therefrom</t>
  </si>
  <si>
    <t>Risk Management</t>
  </si>
  <si>
    <t>Safe Custody Services</t>
  </si>
  <si>
    <t>Safe-Keeping And Administration In Relation To Shares Or Units Of Collective Investment Undertakings</t>
  </si>
  <si>
    <t>Safekeeping And Administration Of Financial Instruments For The Account Of Clients</t>
  </si>
  <si>
    <t>Safekeeping And Administration Of Securities</t>
  </si>
  <si>
    <t>Services Enabling Cash To Be Placed On A Payment Account As Well As All The Operations Required For Operating A Payment Account</t>
  </si>
  <si>
    <t>Services Enabling Cash Withdrawals From A Payment Account As Well As All The Operations Required For Operating A Payment Account</t>
  </si>
  <si>
    <t>Services Necessary To Meet The Fiduciary Duties Of The Aifm</t>
  </si>
  <si>
    <t>Services Related To Shareholders’ Registers</t>
  </si>
  <si>
    <t>Services Related To Underwriting</t>
  </si>
  <si>
    <t>Settlement Matching, Instruction Routing, Trade Confirmation, Trade Verification</t>
  </si>
  <si>
    <t>Settlement Service</t>
  </si>
  <si>
    <t>Supporting Function</t>
  </si>
  <si>
    <t>Supporting The Processing Of Corporate Actions, Including Tax, General Meetings And Information Services</t>
  </si>
  <si>
    <t>Taking Deposits And Other Repayable Funds</t>
  </si>
  <si>
    <t>Trading For Own Account Or For Account Of Customers</t>
  </si>
  <si>
    <t>Treasury Activities Involving Foreign Exchange And Transferable Securities Related To Managing Participants’ Long Balances</t>
  </si>
  <si>
    <t>Underwriting Of Financial Instruments And/Or Placing Of Financial Instruments On A Firm Commitment Basis</t>
  </si>
  <si>
    <t>Unit Issues And Redemptions</t>
  </si>
  <si>
    <t>Unit/Shares Issues And Redemptions</t>
  </si>
  <si>
    <t>Valuation And Pricing, Including Tax Returns</t>
  </si>
  <si>
    <r>
      <t>b_06.01.0050</t>
    </r>
    <r>
      <rPr>
        <b/>
        <sz val="11"/>
        <color rgb="FFDC3545"/>
        <rFont val="Segoe UI"/>
        <family val="2"/>
      </rPr>
      <t>*</t>
    </r>
  </si>
  <si>
    <t>b_06.01.0060 (Optional)</t>
  </si>
  <si>
    <r>
      <t>b_06.01.0070</t>
    </r>
    <r>
      <rPr>
        <b/>
        <sz val="11"/>
        <color rgb="FFDC3545"/>
        <rFont val="Segoe UI"/>
        <family val="2"/>
      </rPr>
      <t>*</t>
    </r>
  </si>
  <si>
    <r>
      <t>b_06.01.090</t>
    </r>
    <r>
      <rPr>
        <b/>
        <sz val="11"/>
        <color rgb="FFDC3545"/>
        <rFont val="Segoe UI"/>
        <family val="2"/>
      </rPr>
      <t>*</t>
    </r>
  </si>
  <si>
    <t>b_06.01.0050</t>
  </si>
  <si>
    <r>
      <t>Entity maintaining the register of information (</t>
    </r>
    <r>
      <rPr>
        <sz val="11"/>
        <color rgb="FFD9534F"/>
        <rFont val="Segoe UI"/>
        <family val="2"/>
      </rPr>
      <t>Mandatory</t>
    </r>
    <r>
      <rPr>
        <sz val="11"/>
        <color theme="1"/>
        <rFont val="Segoe UI"/>
        <family val="2"/>
      </rPr>
      <t>)</t>
    </r>
  </si>
  <si>
    <t>Mandatory if</t>
  </si>
  <si>
    <t>Mandatory if not rank 1</t>
  </si>
  <si>
    <r>
      <rPr>
        <sz val="10"/>
        <rFont val="Calibri"/>
        <family val="2"/>
      </rPr>
      <t>2024    Dry    Run exercise</t>
    </r>
  </si>
  <si>
    <r>
      <rPr>
        <sz val="10"/>
        <rFont val="Calibri"/>
        <family val="2"/>
      </rPr>
      <t>What are the outcomes of the 2024 Dry Run exercise on the reporting of the registers of information?</t>
    </r>
  </si>
  <si>
    <r>
      <rPr>
        <sz val="10"/>
        <rFont val="Calibri"/>
        <family val="2"/>
      </rPr>
      <t>Tools   from  the 2024    Dry    run exercise</t>
    </r>
  </si>
  <si>
    <r>
      <rPr>
        <sz val="10"/>
        <rFont val="Calibri"/>
        <family val="2"/>
      </rPr>
      <t xml:space="preserve">The ESAs made available several tools for the 2024 Dry Run exercise including Excel template and .xls to
</t>
    </r>
    <r>
      <rPr>
        <sz val="10"/>
        <rFont val="Calibri"/>
        <family val="2"/>
      </rPr>
      <t>.csv conversion tool. Will these tools be updated and made available for the official reporting in 2025?</t>
    </r>
  </si>
  <si>
    <r>
      <rPr>
        <sz val="10"/>
        <rFont val="Calibri"/>
        <family val="2"/>
      </rPr>
      <t xml:space="preserve">The tools have been  provided solely for the purposes of the dry run, as (1) they were based on the final report of the draft ITS on the registers of information, which was not the final version of the legislative act adopted by the EU commission, and they were (2) based on the draft data point model made available for the dry run exercise.
</t>
    </r>
    <r>
      <rPr>
        <sz val="10"/>
        <rFont val="Calibri"/>
        <family val="2"/>
      </rPr>
      <t>The final data point model and technical specifications were made available to the competent authorities and  financial  entities  in  December  2024  following  the  finalisation  and  the  adoption  of the  ITS  on  the registers of information to allow to set up reporting solutions to facilitate the official reporting without relying on the ad hoc tools provided for the dry run. To this end, as announced form the launch of the Dry Run  exercise  the  ESAs  did  not  plan  to  update  and  maintain  the  .CSV  conversion  tool  for  the  official reporting as also no such tools are made available for any other types of prudential/supervisory reporting.</t>
    </r>
  </si>
  <si>
    <r>
      <rPr>
        <sz val="10"/>
        <rFont val="Calibri"/>
        <family val="2"/>
      </rPr>
      <t>Content   of   the reporting</t>
    </r>
  </si>
  <si>
    <r>
      <rPr>
        <sz val="10"/>
        <rFont val="Calibri"/>
        <family val="2"/>
      </rPr>
      <t>What needs to be reported to the ESAs starting from 2025?</t>
    </r>
  </si>
  <si>
    <r>
      <rPr>
        <sz val="10"/>
        <rFont val="Calibri"/>
        <family val="2"/>
      </rPr>
      <t xml:space="preserve">In  accordance  with  the  ESAs  Decision  concerning  the  reporting  by  the  competent  authorities  of  the information  necessary  for  the  designation  of  critical  ICT-third  party  service  providers  (CTPPs)  of  8 November  (see  </t>
    </r>
    <r>
      <rPr>
        <u/>
        <sz val="10"/>
        <color rgb="FF2E5673"/>
        <rFont val="Calibri"/>
        <family val="2"/>
      </rPr>
      <t>ESA  2024  22</t>
    </r>
    <r>
      <rPr>
        <sz val="10"/>
        <rFont val="Calibri"/>
        <family val="2"/>
      </rPr>
      <t>)  competent  authorities  need  to  report  to  the  ESAs  full  registers  of</t>
    </r>
    <r>
      <rPr>
        <sz val="11"/>
        <color theme="1"/>
        <rFont val="Calibri"/>
        <family val="2"/>
        <scheme val="minor"/>
      </rPr>
      <t xml:space="preserve"> information as referred to in Article 28(3) of Regulation (EU) 2022/2554, to be requested from financial entities, covering the data points as specified in Annex I of the Commission Implementing Regulation (EU) 2024/2956.
These registers need to be reported (1) at individual entity level, where financial entities are not part of a group of financial entities; (2) at individual entity level, where financial entities are part of a group of financial entities, and where the parent undertaking is an entity outside of the Union and there is no Union parent  undertaking;  and  (3)   at  the  highest level  of  consolidation  in  the  Union  for  groups  of  financial entities that is available to the competent authorities in accordance with their supervisory responsibilities under the legal acts referred to in Article 46 of Regulation (EU) 2022/2554 (see also questions regarding consolidation below).</t>
    </r>
  </si>
  <si>
    <r>
      <rPr>
        <sz val="10"/>
        <rFont val="Calibri"/>
        <family val="2"/>
      </rPr>
      <t>Reporting group registers/ consolidation</t>
    </r>
  </si>
  <si>
    <r>
      <rPr>
        <sz val="10"/>
        <rFont val="Calibri"/>
        <family val="2"/>
      </rPr>
      <t>According  to  DORA,  the  registers  shall  be  kept  at individual, sub-consolidated and consolidated level. How  will  this  be  reflected  in  the  reporting  to  the ESAs?</t>
    </r>
  </si>
  <si>
    <r>
      <rPr>
        <sz val="10"/>
        <rFont val="Calibri"/>
        <family val="2"/>
      </rPr>
      <t xml:space="preserve">Whilst  the  competent  authorities  exercising  their  supervisory  powers  in  accordance  with  DORA  may request financial entities to provide registers at individual, sub-consolidated and consolidated level, for the  purposes  of  reporting  to  the  ESAs  the  following  applies  in  accordance  with  the  ESAs  Decision concerning the reporting by the competent authorities of the information necessary for the designation of critical ICT-third party service providers (CTPPs) of 8 November (see </t>
    </r>
    <r>
      <rPr>
        <u/>
        <sz val="10"/>
        <color rgb="FF2E5673"/>
        <rFont val="Calibri"/>
        <family val="2"/>
      </rPr>
      <t>ESA 2024 22</t>
    </r>
    <r>
      <rPr>
        <sz val="10"/>
        <rFont val="Calibri"/>
        <family val="2"/>
      </rPr>
      <t xml:space="preserve">).  The registers should be reported at:
</t>
    </r>
    <r>
      <rPr>
        <sz val="10"/>
        <rFont val="Symbol"/>
        <family val="1"/>
      </rPr>
      <t></t>
    </r>
    <r>
      <rPr>
        <sz val="10"/>
        <rFont val="Times New Roman"/>
        <family val="1"/>
      </rPr>
      <t xml:space="preserve">     </t>
    </r>
    <r>
      <rPr>
        <sz val="10"/>
        <rFont val="Calibri"/>
        <family val="2"/>
      </rPr>
      <t xml:space="preserve">at  individual entity  level,  where  financial  entities  are  not  part  of  a  group  of  financial  entities (stand-alone financial entities);
</t>
    </r>
    <r>
      <rPr>
        <sz val="10"/>
        <rFont val="Symbol"/>
        <family val="1"/>
      </rPr>
      <t></t>
    </r>
    <r>
      <rPr>
        <sz val="10"/>
        <rFont val="Times New Roman"/>
        <family val="1"/>
      </rPr>
      <t xml:space="preserve">     </t>
    </r>
    <r>
      <rPr>
        <sz val="10"/>
        <rFont val="Calibri"/>
        <family val="2"/>
      </rPr>
      <t>at individual entity level, where financial entities are part of a group of financial entities, and where  the  parent  undertaking  is  an  entity  outside  of  the  Union  and  there  is  no  EU  parent undertaking;
     at the highest level of consolidation in the EU for groups of financial entities that is available to the competent authorities in accordance with their supervisory responsibilities under the legal acts referred to in Article 46 of DORA.</t>
    </r>
    <r>
      <rPr>
        <sz val="11"/>
        <color theme="1"/>
        <rFont val="Calibri"/>
        <family val="2"/>
        <scheme val="minor"/>
      </rPr>
      <t xml:space="preserve">
</t>
    </r>
  </si>
  <si>
    <r>
      <rPr>
        <sz val="10"/>
        <rFont val="Calibri"/>
        <family val="2"/>
      </rPr>
      <t>How to report to the ESAs registers for the groups of financial  entities  that  span  across  different  sectors and different Member States?</t>
    </r>
  </si>
  <si>
    <r>
      <rPr>
        <sz val="10"/>
        <rFont val="Calibri"/>
        <family val="2"/>
      </rPr>
      <t xml:space="preserve">The following data flows for the registers of groups of financial entities are assumed considering the scope of the responsibilities of various competent authorities under Article 46 of DORA:
</t>
    </r>
    <r>
      <rPr>
        <sz val="10"/>
        <rFont val="Symbol"/>
        <family val="1"/>
      </rPr>
      <t></t>
    </r>
    <r>
      <rPr>
        <sz val="10"/>
        <rFont val="Times New Roman"/>
        <family val="1"/>
      </rPr>
      <t xml:space="preserve">     </t>
    </r>
    <r>
      <rPr>
        <sz val="10"/>
        <rFont val="Calibri"/>
        <family val="2"/>
      </rPr>
      <t xml:space="preserve">integrated  competent authorities  that are fully responsible for the supervision of all financial entities belonging to the same group (DORA group) report to the ESAs one complete RoI for the whole DORA group;
</t>
    </r>
    <r>
      <rPr>
        <sz val="10"/>
        <rFont val="Symbol"/>
        <family val="1"/>
      </rPr>
      <t></t>
    </r>
    <r>
      <rPr>
        <sz val="10"/>
        <rFont val="Times New Roman"/>
        <family val="1"/>
      </rPr>
      <t xml:space="preserve">     </t>
    </r>
    <r>
      <rPr>
        <sz val="10"/>
        <rFont val="Calibri"/>
        <family val="2"/>
      </rPr>
      <t xml:space="preserve">sectoral competent authorities report to the ESAs aggregated/consolidated RoI for the entities under  their  supervisory  remit  at  the  highest  EU  level  of  consolidation  with  respect  to  DORA Groups available to them (e.g. highest prudential consolidation of a banking or insurance group). In case the prudential scope of consolidation would encompass entities from another financial sector  (e.g.  a  fund  manager  in  an  insurance  group),  the  register  of  information  of  this  entity would be encompassed in the consolidated/sub-consolidated RoI of the group, so reported to the ESAs by the competent authority in charge of consolidated/sub-consolidated RoI, and would not be reported individually.
</t>
    </r>
    <r>
      <rPr>
        <sz val="10"/>
        <rFont val="Symbol"/>
        <family val="1"/>
      </rPr>
      <t></t>
    </r>
    <r>
      <rPr>
        <sz val="10"/>
        <rFont val="Times New Roman"/>
        <family val="1"/>
      </rPr>
      <t xml:space="preserve">     </t>
    </r>
    <r>
      <rPr>
        <sz val="10"/>
        <rFont val="Calibri"/>
        <family val="2"/>
      </rPr>
      <t>sectoral  competent  authorities  report  to  the  ESAs  individual  or  sub-consolidated  RoI  for  the entities  of  the  group,  where  parent  undertaking  is  not  subject  to  DORA  requirements,  or  is outside of their supervisory remit.</t>
    </r>
    <r>
      <rPr>
        <sz val="11"/>
        <color theme="1"/>
        <rFont val="Calibri"/>
        <family val="2"/>
        <scheme val="minor"/>
      </rPr>
      <t xml:space="preserve"> </t>
    </r>
  </si>
  <si>
    <r>
      <rPr>
        <sz val="10"/>
        <rFont val="Calibri"/>
        <family val="2"/>
      </rPr>
      <t>A Group composed of both Insurance companies and banking companies with parent company subject to Insurance  Supervision:  Does  the  RoI  need  to  be transmitted to the national CA at the highest level of consolidation and are controlled banking companies not required to send individual RoI to their CA?</t>
    </r>
  </si>
  <si>
    <r>
      <rPr>
        <sz val="10"/>
        <rFont val="Calibri"/>
        <family val="2"/>
      </rPr>
      <t xml:space="preserve">Reporting  obligations  for  the  register  of  information  largely  follow  the  same  logic  as  the  supervisory responsibilities of the competent authorities under DORA. To this end, in case where the ultimate parent undertaken is subject to the supervision only by the sectoral supervisor in this example only with the responsibilities for the supervision of insurance undertaking and not credit institutions, then the financial entity will send a register containing the insurance group to that competent authority and then the part of the banking group to the competent authority responsible for the supervision of credit institutions. Where the competent authority is the same (integrated competent authority (e.g. like </t>
    </r>
    <r>
      <rPr>
        <i/>
        <sz val="10"/>
        <rFont val="Calibri"/>
        <family val="2"/>
      </rPr>
      <t xml:space="preserve">Finansinspektionen </t>
    </r>
    <r>
      <rPr>
        <sz val="10"/>
        <rFont val="Calibri"/>
        <family val="2"/>
      </rPr>
      <t xml:space="preserve">in Sweden, or </t>
    </r>
    <r>
      <rPr>
        <i/>
        <sz val="10"/>
        <rFont val="Calibri"/>
        <family val="2"/>
      </rPr>
      <t xml:space="preserve">Finantsinspektsioon </t>
    </r>
    <r>
      <rPr>
        <sz val="10"/>
        <rFont val="Calibri"/>
        <family val="2"/>
      </rPr>
      <t xml:space="preserve">in Estonia) only one consolidated register containing both banking and insurance parts of the group will need to be reported.
</t>
    </r>
    <r>
      <rPr>
        <sz val="10"/>
        <rFont val="Calibri"/>
        <family val="2"/>
      </rPr>
      <t>This  is  for  the  reason  as  in  accordance  with  the  DORA  requirements  and  supervisory  needs  of  the competent authorities, the competent authorities may require access to the registers of information for the financial entities under their supervision.</t>
    </r>
  </si>
  <si>
    <r>
      <rPr>
        <sz val="10"/>
        <rFont val="Calibri"/>
        <family val="2"/>
      </rPr>
      <t>What does it mean that the contents of the register should   be  available  at   the  financial  entity,   sub- consolidated and consolidated levels? How to do it in  a  situation  where  the  holding  includes  financial entities,  their  agents  and  ICT  suppliers,  +  external (outside of the holding) ICT suppliers?</t>
    </r>
  </si>
  <si>
    <r>
      <rPr>
        <sz val="10"/>
        <rFont val="Calibri"/>
        <family val="2"/>
      </rPr>
      <t>The obligation to keep registers of information applies only to financial entities, so the financial entities belonging to a group of financial entities will need to be able to produce a register of information at the level of an individual financial entity, whereas the parent undertaking of such financial entity at the sub- consolidated, or consolidated level would need to be able to produce also register of information at sub- consolidated  or  consolidated  level  respectively.  ICT  service  providers  belonging  to  the  group  are  not considered as financial entities and should not have registers by themselves, however, if they are offering ICT service to the group entities then they are considered as intragroup-service providers to be recorded in the registers kept by the financial entities belonging to the group.</t>
    </r>
  </si>
  <si>
    <r>
      <rPr>
        <sz val="10"/>
        <rFont val="Calibri"/>
        <family val="2"/>
      </rPr>
      <t>Is  it possible  to report  various  entities?  In  case  we submit the register for a group of entities, example sectorial entities that report to the same CA and each of  them  maintain  its  own  register,  so  we  expect informing in this table that each entity is responsible to maintain its own register)</t>
    </r>
  </si>
  <si>
    <r>
      <rPr>
        <sz val="10"/>
        <rFont val="Calibri"/>
        <family val="2"/>
      </rPr>
      <t>The  consolidated  register  to  be  maintained  by  the  entity  in  charge  of  the  reporting  (e.g.  parent undertaking of a group of financial entities) should include information regarding all financial entities in the scope of the group. Where all of such entities are within the supervisory responsibilities of the same competent authority then only one consolidated register containing info regarding the subsidiaries should be reported. Each entity that is part of the group will still bear the responsibility for maintaining own register, but the reporting for the purposes of the CTPP designation should be done at the consolidated level.</t>
    </r>
  </si>
  <si>
    <r>
      <rPr>
        <sz val="10"/>
        <rFont val="Calibri"/>
        <family val="2"/>
      </rPr>
      <t>How can a financial entity consolidate the registers in case of several sister companies, and in case those are supervised by different regulators?</t>
    </r>
  </si>
  <si>
    <r>
      <rPr>
        <sz val="10"/>
        <rFont val="Calibri"/>
        <family val="2"/>
      </rPr>
      <t>If there is no ultimate parent undertaking being supervised by the integrated competent authority, or several sectoral authorities at which level consolidated register can be provided, then the financial entities will  need  to  report  their  registers  of  information  individually  (on  individual  basis)  to  the  relevant competent authorities.</t>
    </r>
  </si>
  <si>
    <r>
      <rPr>
        <sz val="10"/>
        <rFont val="Calibri"/>
        <family val="2"/>
      </rPr>
      <t>Populating    the register</t>
    </r>
  </si>
  <si>
    <r>
      <rPr>
        <sz val="10"/>
        <rFont val="Calibri"/>
        <family val="2"/>
      </rPr>
      <t xml:space="preserve">Financial  entities  should  avoid  duplication  of  key  values  (see  </t>
    </r>
    <r>
      <rPr>
        <u/>
        <sz val="10"/>
        <color rgb="FF2E5673"/>
        <rFont val="Calibri"/>
        <family val="2"/>
      </rPr>
      <t>Data  Model  for  DORA  RoI.pdf</t>
    </r>
    <r>
      <rPr>
        <sz val="10"/>
        <rFont val="Calibri"/>
        <family val="2"/>
      </rPr>
      <t xml:space="preserve">),  as  such duplication  would  trigger  a  data  quality  error.  Since  B_01.02.0010  is  the  only  key  value  in  template B_02.02, no duplicate LEIs can be reported. In this case, a financial entity having different licences that could allow for it to be considered as more than one financial entity type for the same LEI should choose only one financial entity type to report in the field B_01.02.0040.  Financial entities should liaise with the relevant competent authorities to get further guidance on the single financial entity type to use.
</t>
    </r>
    <r>
      <rPr>
        <sz val="10"/>
        <rFont val="Calibri"/>
        <family val="2"/>
      </rPr>
      <t>The financial entity will need to ensure covering all the contracts and ICT TPPs associated to all entity types that apply to the entity in one register, so the register is complete irrespective of the type of entity selected for reporting purposes.</t>
    </r>
  </si>
  <si>
    <r>
      <rPr>
        <sz val="10"/>
        <rFont val="Calibri"/>
        <family val="2"/>
      </rPr>
      <t>Timelines          / Deadlines</t>
    </r>
  </si>
  <si>
    <r>
      <rPr>
        <sz val="10"/>
        <rFont val="Calibri"/>
        <family val="2"/>
      </rPr>
      <t>What are the reporting deadlines in 2025 and 2026 onwards?</t>
    </r>
  </si>
  <si>
    <r>
      <rPr>
        <sz val="10"/>
        <rFont val="Calibri"/>
        <family val="2"/>
      </rPr>
      <t>In  accordance  with  the  ESAs  Decision  concerning  the  reporting  by  the  competent  authorities  of  the information  necessary  for  the  designation  of  critical  ICT-third  party  service  providers  (CTPPs)  of  8</t>
    </r>
    <r>
      <rPr>
        <sz val="10"/>
        <rFont val="Calibri"/>
        <family val="2"/>
      </rPr>
      <t xml:space="preserve"> November  (see  ESA  2024  22)  in  2025  the  registers  of  information  will  need  to  be  reported  by  the competent authorities to the ESAs by 30 April 2025.
From 2026 onwards, the deadline to the reporting of the registers by the competent authorities to the ESA is set to 31 March of each calendar year.
In both cases, at their level, the competent authorities will fix earlier deadlines for the financial entities to report the registers to the competent authorities, so they could report the registers of information to the ESAs on time.</t>
    </r>
  </si>
  <si>
    <r>
      <rPr>
        <sz val="10"/>
        <rFont val="Calibri"/>
        <family val="2"/>
      </rPr>
      <t>Will there be specific deadlines for reporting to the competent authorities, and when they will be made available?</t>
    </r>
  </si>
  <si>
    <r>
      <rPr>
        <sz val="10"/>
        <rFont val="Calibri"/>
        <family val="2"/>
      </rPr>
      <t xml:space="preserve">In 2025 the ESAs will be able to receive files from the competent authorities from mid-April and then on a rolling basis onwards. As the reporting is done through the relevant competent authorities, they may set up specific deadlines ahead of the deadline to report the files to the ESAs to facilitate their own internal processes.
</t>
    </r>
    <r>
      <rPr>
        <sz val="10"/>
        <rFont val="Calibri"/>
        <family val="2"/>
      </rPr>
      <t>Competent authorities will communicate such deadlines, where relevant, to the financial entities in their jurisdictions. The ESAs do not maintain a record of such individual deadlines.</t>
    </r>
  </si>
  <si>
    <r>
      <rPr>
        <sz val="10"/>
        <rFont val="Calibri"/>
        <family val="2"/>
      </rPr>
      <t>Reference date</t>
    </r>
  </si>
  <si>
    <r>
      <rPr>
        <sz val="10"/>
        <rFont val="Calibri"/>
        <family val="2"/>
      </rPr>
      <t>Is there a specific reference date for the registers of information? What is the period of observations to be included in the reporting?</t>
    </r>
  </si>
  <si>
    <r>
      <rPr>
        <sz val="10"/>
        <rFont val="Calibri"/>
        <family val="2"/>
      </rPr>
      <t xml:space="preserve">In  accordance  with  the  ESAs  Decision  concerning  the  reporting  by  the  competent  authorities  of  the information  necessary  for  the  designation  of  critical  ICT-third  party  service  providers  (CTPPs)  of  8 November (see </t>
    </r>
    <r>
      <rPr>
        <u/>
        <sz val="10"/>
        <color rgb="FF2E5673"/>
        <rFont val="Calibri"/>
        <family val="2"/>
      </rPr>
      <t>ESA 2024 22</t>
    </r>
    <r>
      <rPr>
        <sz val="10"/>
        <rFont val="Calibri"/>
        <family val="2"/>
      </rPr>
      <t xml:space="preserve">) the reference date for the registers to be reported in 2025 is set to 31 March 2025, and then for 31 December of preceding year for the registers to be reported form 2026 onwards.
</t>
    </r>
    <r>
      <rPr>
        <sz val="10"/>
        <rFont val="Calibri"/>
        <family val="2"/>
      </rPr>
      <t>However,  considering  the  specificity  of  the  registers  of  information  focusing  from  the  reporting perspective on valid or in-force contracts at the time of the reporting this reference date is not strongly enforced in practices. Therefore, there is no specific validation rules applied on a reference data apart from the date format. Please also see validation and data quality checks questions.</t>
    </r>
  </si>
  <si>
    <r>
      <rPr>
        <sz val="10"/>
        <rFont val="Calibri"/>
        <family val="2"/>
      </rPr>
      <t>Reporting  flows and channels</t>
    </r>
  </si>
  <si>
    <r>
      <rPr>
        <sz val="10"/>
        <rFont val="Calibri"/>
        <family val="2"/>
      </rPr>
      <t>To  whom  should  the  financial  entities  send  their registers   of   information,   to   the   ESAs   or   to   the competent authorities?</t>
    </r>
  </si>
  <si>
    <r>
      <rPr>
        <sz val="10"/>
        <rFont val="Calibri"/>
        <family val="2"/>
      </rPr>
      <t xml:space="preserve">The  reporting  of  the  registers  of  information  to the ESAs  is  sequential,   financial  entities  will  need  to provide their registers to their competent authorities first, and then the competent authorities will submit them to the ESAs.
</t>
    </r>
    <r>
      <rPr>
        <sz val="10"/>
        <rFont val="Calibri"/>
        <family val="2"/>
      </rPr>
      <t xml:space="preserve">Specific channels for reporting to the competent authorities will be specified by the competent authorities both for the dry run and for the steady-state reporting.
</t>
    </r>
  </si>
  <si>
    <r>
      <rPr>
        <sz val="10"/>
        <rFont val="Calibri"/>
        <family val="2"/>
      </rPr>
      <t>Can  a  financial  entity  use  the  existing  reporting channels   that   they   have   established   with   the competent authorities for the reporting purposes, or the same channels are used in 2024 dry run exercise?</t>
    </r>
  </si>
  <si>
    <r>
      <rPr>
        <sz val="10"/>
        <rFont val="Calibri"/>
        <family val="2"/>
      </rPr>
      <t xml:space="preserve">The relevant competent authorities that will be collecting registers from the financial entities will inform the financial entities about the use of reporting channels to collect the registers.
</t>
    </r>
    <r>
      <rPr>
        <sz val="10"/>
        <rFont val="Calibri"/>
        <family val="2"/>
      </rPr>
      <t>The ESAs are setting up the reporting channels between the competent authorities and the ESAs.</t>
    </r>
  </si>
  <si>
    <r>
      <rPr>
        <sz val="10"/>
        <rFont val="Calibri"/>
        <family val="2"/>
      </rPr>
      <t>Language</t>
    </r>
  </si>
  <si>
    <r>
      <rPr>
        <sz val="10"/>
        <rFont val="Calibri"/>
        <family val="2"/>
      </rPr>
      <t>Can financial entities provide registers in languages other than English?</t>
    </r>
  </si>
  <si>
    <r>
      <rPr>
        <sz val="10"/>
        <rFont val="Calibri"/>
        <family val="2"/>
      </rPr>
      <t xml:space="preserve">Yes. The register can be reported in other languages than English, however, internal consistency of the registers  should  be  ensured,  i.e.  information  for  all  financial  entities  covered  by  the  same  register  is provided in one consistent language.
</t>
    </r>
    <r>
      <rPr>
        <sz val="10"/>
        <rFont val="Calibri"/>
        <family val="2"/>
      </rPr>
      <t>For languages using non-Latin alphabet, financial entities are encouraged to provide as many data fields as possible using Latin alphabet, unless otherwise required by the reporting instructions (e.g. legal names of entities, where such legal names are in non-Latin alphabets).</t>
    </r>
  </si>
  <si>
    <r>
      <rPr>
        <sz val="10"/>
        <rFont val="Calibri"/>
        <family val="2"/>
      </rPr>
      <t>Role      of      the competent authorities</t>
    </r>
  </si>
  <si>
    <r>
      <rPr>
        <sz val="10"/>
        <rFont val="Calibri"/>
        <family val="2"/>
      </rPr>
      <t>What is the role for the competent authorities in the official reporting?</t>
    </r>
  </si>
  <si>
    <r>
      <rPr>
        <sz val="10"/>
        <rFont val="Calibri"/>
        <family val="2"/>
      </rPr>
      <t xml:space="preserve">Competent authorities act in accordance with the DORA and use their power to request the full register of information in accordance with Article 28(3), fourth subparagraph of DORA.
</t>
    </r>
    <r>
      <rPr>
        <sz val="10"/>
        <rFont val="Calibri"/>
        <family val="2"/>
      </rPr>
      <t xml:space="preserve">In  accordance  with  the  ESAs  Decision  concerning  the  reporting  by  the  competent  authorities  of  the information  necessary  for  the  designation  of  critical  ICT-third  party  service  providers  (CTPPs)  of  8 November (see </t>
    </r>
    <r>
      <rPr>
        <u/>
        <sz val="10"/>
        <color rgb="FF2E5673"/>
        <rFont val="Calibri"/>
        <family val="2"/>
      </rPr>
      <t>ESA 2024 22</t>
    </r>
    <r>
      <rPr>
        <sz val="10"/>
        <rFont val="Calibri"/>
        <family val="2"/>
      </rPr>
      <t xml:space="preserve">), competent authorities are responsible for the collection of the registers form the financial entities under their supervision as well as for ensuring the data has undergone quality checks before being submitted to the ESAs.
</t>
    </r>
    <r>
      <rPr>
        <sz val="10"/>
        <rFont val="Calibri"/>
        <family val="2"/>
      </rPr>
      <t>In addition, the competent authorities act as a gateway and communication channel between the financial entities and the ESAs, as will be also the ones providing data quality feedback to the financial entities and requiring re-submission of data, where necessary.</t>
    </r>
  </si>
  <si>
    <r>
      <rPr>
        <sz val="10"/>
        <rFont val="Calibri"/>
        <family val="2"/>
      </rPr>
      <t>What  is  the  relevant  competent  authority  for  a specific financial entity, and what if there are several of them?</t>
    </r>
  </si>
  <si>
    <r>
      <rPr>
        <sz val="10"/>
        <rFont val="Calibri"/>
        <family val="2"/>
      </rPr>
      <t>The competences of the competent authorities and appointment of the competent authorities for DORA purposes, including the collection of registers of information, depend on the type of financial entity and it is done in accordance with Article 46 of DORA.</t>
    </r>
  </si>
  <si>
    <r>
      <rPr>
        <sz val="10"/>
        <rFont val="Calibri"/>
        <family val="2"/>
      </rPr>
      <t>Outsourcing guidelines / RoI</t>
    </r>
  </si>
  <si>
    <r>
      <rPr>
        <sz val="10"/>
        <rFont val="Calibri"/>
        <family val="2"/>
      </rPr>
      <t>How the EBA Outsourcing register will coexist next to the DORA Register of Information, as there is a lot of overlap  of  information  and  how  it  will  affect  the reporting?</t>
    </r>
  </si>
  <si>
    <r>
      <rPr>
        <sz val="10"/>
        <rFont val="Calibri"/>
        <family val="2"/>
      </rPr>
      <t xml:space="preserve">The EBA is currently working on the update of its outsourcing guidelines to ensure also better alignment with the DORA requirements. The revised guidelines will published for ta public consultation in H1 2025.
</t>
    </r>
    <r>
      <rPr>
        <sz val="10"/>
        <rFont val="Calibri"/>
        <family val="2"/>
      </rPr>
      <t>FEs  could  leverage  the  register  of  information  under  DORA  for  the  maintenance  of  their  register  of information on all third-party arrangements to ensure consistency and reduce discrepancies.</t>
    </r>
  </si>
  <si>
    <r>
      <rPr>
        <sz val="10"/>
        <rFont val="Calibri"/>
        <family val="2"/>
      </rPr>
      <t>Technical formats          for reporting</t>
    </r>
  </si>
  <si>
    <r>
      <rPr>
        <sz val="10"/>
        <rFont val="Calibri"/>
        <family val="2"/>
      </rPr>
      <t>What format will be required to provide registers of information?</t>
    </r>
  </si>
  <si>
    <r>
      <rPr>
        <sz val="10"/>
        <rFont val="Calibri"/>
        <family val="2"/>
      </rPr>
      <t xml:space="preserve">The registers of information are to be reported in plain-csv format according to the specification provided by the ESAs. Please refer to the information provided here: </t>
    </r>
    <r>
      <rPr>
        <u/>
        <sz val="10"/>
        <color rgb="FF2E5673"/>
        <rFont val="Calibri"/>
        <family val="2"/>
      </rPr>
      <t>Preparations for reporting of DORA registers</t>
    </r>
    <r>
      <rPr>
        <sz val="10"/>
        <color rgb="FF2E5673"/>
        <rFont val="Calibri"/>
        <family val="2"/>
      </rPr>
      <t xml:space="preserve"> </t>
    </r>
    <r>
      <rPr>
        <u/>
        <sz val="10"/>
        <color rgb="FF2E5673"/>
        <rFont val="Calibri"/>
        <family val="2"/>
      </rPr>
      <t xml:space="preserve">of information | European Banking Authority
</t>
    </r>
    <r>
      <rPr>
        <sz val="10"/>
        <rFont val="Calibri"/>
        <family val="2"/>
      </rPr>
      <t>This simplified plain csv format for the reporting of the registers has been already tried in 2024 Dry Run exercise.</t>
    </r>
  </si>
  <si>
    <r>
      <rPr>
        <sz val="10"/>
        <rFont val="Calibri"/>
        <family val="2"/>
      </rPr>
      <t>How can financial entities generate reporting files in the   specified   format?   Is   any   special   software needed?</t>
    </r>
  </si>
  <si>
    <r>
      <rPr>
        <sz val="10"/>
        <rFont val="Calibri"/>
        <family val="2"/>
      </rPr>
      <t xml:space="preserve">Financial entities can generate the required reporting files  .csv and .zip files for the submission of the registers  of  information  either  directly  from  their  systems  containing  the  registers  of  information (according to the specification of the technical files and filing rules provided see </t>
    </r>
    <r>
      <rPr>
        <u/>
        <sz val="10"/>
        <color rgb="FF2E5673"/>
        <rFont val="Calibri"/>
        <family val="2"/>
      </rPr>
      <t>Preparations for reporting</t>
    </r>
    <r>
      <rPr>
        <sz val="10"/>
        <color rgb="FF2E5673"/>
        <rFont val="Calibri"/>
        <family val="2"/>
      </rPr>
      <t xml:space="preserve"> </t>
    </r>
    <r>
      <rPr>
        <u/>
        <sz val="10"/>
        <color rgb="FF2E5673"/>
        <rFont val="Calibri"/>
        <family val="2"/>
      </rPr>
      <t>of DORA registers of information | European Banking Authority</t>
    </r>
    <r>
      <rPr>
        <sz val="10"/>
        <rFont val="Calibri"/>
        <family val="2"/>
      </rPr>
      <t>. The conversion tool that was provided for the 2024 Dry Run is not provided for official reporting.</t>
    </r>
  </si>
  <si>
    <r>
      <rPr>
        <sz val="10"/>
        <rFont val="Calibri"/>
        <family val="2"/>
      </rPr>
      <t>What  is  the difference  between  plain-csv  and  xbrl- csv?</t>
    </r>
  </si>
  <si>
    <r>
      <rPr>
        <sz val="10"/>
        <rFont val="Calibri"/>
        <family val="2"/>
      </rPr>
      <t>Plain-csv is supported by xBRL-JSON meta data files defined in the taxonomy. Users can use taxonomy and the xBRL-JSON meta date to validate their plain-csv files if they wish.</t>
    </r>
  </si>
  <si>
    <r>
      <rPr>
        <sz val="10"/>
        <rFont val="Calibri"/>
        <family val="2"/>
      </rPr>
      <t xml:space="preserve">Tools             and
</t>
    </r>
    <r>
      <rPr>
        <sz val="10"/>
        <rFont val="Calibri"/>
        <family val="2"/>
      </rPr>
      <t>templates      for reporting</t>
    </r>
  </si>
  <si>
    <r>
      <rPr>
        <sz val="10"/>
        <rFont val="Calibri"/>
        <family val="2"/>
      </rPr>
      <t>Should financial entities use templates in Excel or can have registers in other systems? If Excel can be used, where are the updated templates?</t>
    </r>
  </si>
  <si>
    <r>
      <rPr>
        <sz val="10"/>
        <rFont val="Calibri"/>
        <family val="2"/>
      </rPr>
      <t xml:space="preserve">The ESAs do not prescribe any formats or specific technical solutions for the actual keeping of the registers by the financial entities. Financial entities are free to adopt their own solutions that are most suitable for the purposes of ICT and third-party risk management in accordance with DORA.
</t>
    </r>
    <r>
      <rPr>
        <sz val="10"/>
        <rFont val="Calibri"/>
        <family val="2"/>
      </rPr>
      <t xml:space="preserve">The  technical  specifications  provided  by  the  ESAs,  including  the  data  point  model,  data  dictionary, taxonomy  and  validation  rules  (see  </t>
    </r>
    <r>
      <rPr>
        <u/>
        <sz val="10"/>
        <color rgb="FF2E5673"/>
        <rFont val="Calibri"/>
        <family val="2"/>
      </rPr>
      <t>Preparations  for  reporting  of  DORA  registers  of  information  |</t>
    </r>
    <r>
      <rPr>
        <sz val="10"/>
        <color rgb="FF2E5673"/>
        <rFont val="Calibri"/>
        <family val="2"/>
      </rPr>
      <t xml:space="preserve"> </t>
    </r>
    <r>
      <rPr>
        <u/>
        <sz val="10"/>
        <color rgb="FF2E5673"/>
        <rFont val="Calibri"/>
        <family val="2"/>
      </rPr>
      <t>European Banking Authority</t>
    </r>
    <r>
      <rPr>
        <sz val="10"/>
        <rFont val="Calibri"/>
        <family val="2"/>
      </rPr>
      <t xml:space="preserve">), affect only reporting of the registers to the ESAs through the competent authorities.
</t>
    </r>
    <r>
      <rPr>
        <sz val="10"/>
        <rFont val="Calibri"/>
        <family val="2"/>
      </rPr>
      <t>Considering that the reporting to the ESAs is not to be done in Excel, and given the requirements of the referential integrity  imposed  by  the data point model,  the ESAs  are not in position to create an  Excel solution respecting all referential integrity and data model requirements that would pass the technical and business validation rules at the time of reporting, not the least due to the limitations of Excel.</t>
    </r>
  </si>
  <si>
    <r>
      <rPr>
        <sz val="10"/>
        <rFont val="Calibri"/>
        <family val="2"/>
      </rPr>
      <t>Testing          the reporting channels</t>
    </r>
  </si>
  <si>
    <r>
      <rPr>
        <sz val="10"/>
        <rFont val="Calibri"/>
        <family val="2"/>
      </rPr>
      <t>Would it be possible for financial entities to test the reporting channels?</t>
    </r>
  </si>
  <si>
    <r>
      <rPr>
        <sz val="10"/>
        <rFont val="Calibri"/>
        <family val="2"/>
      </rPr>
      <t>The reporting of the registers to the ESAs is sequential: (1) financial entities report their registers to the relevant competent authorities and (2) those report the files to the ESAs (the EBA is the solution provider to  the  ESAs).  Whilst  there  will  be  testing  possibilities  for  the  competent  authorities  to  test  the  EBA reporting framework,   financial entities should reach out to the relevant authorities regarding any test submission from the financial entities to the competent authorities.</t>
    </r>
  </si>
  <si>
    <r>
      <rPr>
        <sz val="10"/>
        <rFont val="Calibri"/>
        <family val="2"/>
      </rPr>
      <t>Tools               for reporting</t>
    </r>
  </si>
  <si>
    <r>
      <rPr>
        <sz val="10"/>
        <rFont val="Calibri"/>
        <family val="2"/>
      </rPr>
      <t>If  Microsoft  Access  (or  similar  software)  is  used  to keep  the register of information  database would  it be  possible  for  a  financial  entity  to  generate  CSVs themselves, and will these CSVs be accepted?</t>
    </r>
  </si>
  <si>
    <r>
      <rPr>
        <sz val="10"/>
        <rFont val="Calibri"/>
        <family val="2"/>
      </rPr>
      <t>The ESAs do not prescribe any specific tools for keeping the registers of information. Financial entities can use any tools or databases they see best fitting their needs, provided the tools meet the requirements in terms of the content of the registers as set out in the ITS on the registers of information and, when it comes to reporting, have a possibility to generate reporting files in accordance with the specifications set by the competent authorities for the reporting of the registers of information to them and by the ESAs for reporting to the ESAs.</t>
    </r>
  </si>
  <si>
    <r>
      <rPr>
        <sz val="10"/>
        <rFont val="Calibri"/>
        <family val="2"/>
      </rPr>
      <t>Naming conventions  for reported files</t>
    </r>
  </si>
  <si>
    <r>
      <rPr>
        <sz val="10"/>
        <rFont val="Calibri"/>
        <family val="2"/>
      </rPr>
      <t>What are the conventions for naming the reporting files to be reported to the ESAs?</t>
    </r>
  </si>
  <si>
    <r>
      <rPr>
        <sz val="10"/>
        <rFont val="Calibri"/>
        <family val="2"/>
      </rPr>
      <t xml:space="preserve">The files should be reported to the ESAs in .zip file names in according with the following convention:
</t>
    </r>
    <r>
      <rPr>
        <i/>
        <sz val="10"/>
        <rFont val="Calibri"/>
        <family val="2"/>
      </rPr>
      <t xml:space="preserve">ReportSubject.CON/.IND_Country_FrameworkCodeModuleVersion_Module_ReferenceDate_CreationTim estamp.zip </t>
    </r>
    <r>
      <rPr>
        <sz val="10"/>
        <rFont val="Calibri"/>
        <family val="2"/>
      </rPr>
      <t xml:space="preserve">where:
</t>
    </r>
    <r>
      <rPr>
        <sz val="10"/>
        <rFont val="Symbol"/>
        <family val="1"/>
      </rPr>
      <t></t>
    </r>
    <r>
      <rPr>
        <sz val="10"/>
        <rFont val="Times New Roman"/>
        <family val="1"/>
      </rPr>
      <t xml:space="preserve">     </t>
    </r>
    <r>
      <rPr>
        <i/>
        <sz val="10"/>
        <rFont val="Calibri"/>
        <family val="2"/>
      </rPr>
      <t xml:space="preserve">ReportSubject  </t>
    </r>
    <r>
      <rPr>
        <sz val="10"/>
        <rFont val="Calibri"/>
        <family val="2"/>
      </rPr>
      <t xml:space="preserve">is the LEI code of a reporting financial entity
</t>
    </r>
    <r>
      <rPr>
        <sz val="10"/>
        <rFont val="Symbol"/>
        <family val="1"/>
      </rPr>
      <t></t>
    </r>
    <r>
      <rPr>
        <sz val="10"/>
        <rFont val="Times New Roman"/>
        <family val="1"/>
      </rPr>
      <t xml:space="preserve">     </t>
    </r>
    <r>
      <rPr>
        <i/>
        <sz val="10"/>
        <rFont val="Calibri"/>
        <family val="2"/>
      </rPr>
      <t xml:space="preserve">CON/IND  </t>
    </r>
    <r>
      <rPr>
        <sz val="10"/>
        <rFont val="Calibri"/>
        <family val="2"/>
      </rPr>
      <t xml:space="preserve">is  the  indication  whether  the  file  is  being  reported  at  the  consolidated  (CON)  or individual entity level (IND)
</t>
    </r>
    <r>
      <rPr>
        <sz val="10"/>
        <rFont val="Symbol"/>
        <family val="1"/>
      </rPr>
      <t></t>
    </r>
    <r>
      <rPr>
        <sz val="10"/>
        <rFont val="Times New Roman"/>
        <family val="1"/>
      </rPr>
      <t xml:space="preserve">     </t>
    </r>
    <r>
      <rPr>
        <i/>
        <sz val="10"/>
        <rFont val="Calibri"/>
        <family val="2"/>
      </rPr>
      <t xml:space="preserve">Country </t>
    </r>
    <r>
      <rPr>
        <sz val="10"/>
        <rFont val="Calibri"/>
        <family val="2"/>
      </rPr>
      <t xml:space="preserve">is the two-letter ISO code of the country of an entity
</t>
    </r>
    <r>
      <rPr>
        <sz val="10"/>
        <rFont val="Symbol"/>
        <family val="1"/>
      </rPr>
      <t></t>
    </r>
    <r>
      <rPr>
        <sz val="10"/>
        <rFont val="Times New Roman"/>
        <family val="1"/>
      </rPr>
      <t xml:space="preserve">     </t>
    </r>
    <r>
      <rPr>
        <i/>
        <sz val="10"/>
        <rFont val="Calibri"/>
        <family val="2"/>
      </rPr>
      <t xml:space="preserve">FrameworkCodeModuleVersion </t>
    </r>
    <r>
      <rPr>
        <sz val="10"/>
        <rFont val="Calibri"/>
        <family val="2"/>
      </rPr>
      <t xml:space="preserve">is DORA 010100
</t>
    </r>
    <r>
      <rPr>
        <sz val="10"/>
        <rFont val="Symbol"/>
        <family val="1"/>
      </rPr>
      <t></t>
    </r>
    <r>
      <rPr>
        <sz val="10"/>
        <rFont val="Times New Roman"/>
        <family val="1"/>
      </rPr>
      <t xml:space="preserve">     </t>
    </r>
    <r>
      <rPr>
        <i/>
        <sz val="10"/>
        <rFont val="Calibri"/>
        <family val="2"/>
      </rPr>
      <t xml:space="preserve">Reference date  </t>
    </r>
    <r>
      <rPr>
        <sz val="10"/>
        <rFont val="Calibri"/>
        <family val="2"/>
      </rPr>
      <t xml:space="preserve">is 2025-0331 for the first reporting in 2025
</t>
    </r>
    <r>
      <rPr>
        <sz val="10"/>
        <rFont val="Symbol"/>
        <family val="1"/>
      </rPr>
      <t></t>
    </r>
    <r>
      <rPr>
        <sz val="10"/>
        <rFont val="Times New Roman"/>
        <family val="1"/>
      </rPr>
      <t xml:space="preserve">     </t>
    </r>
    <r>
      <rPr>
        <i/>
        <sz val="10"/>
        <rFont val="Calibri"/>
        <family val="2"/>
      </rPr>
      <t xml:space="preserve">CreationTimestamp  </t>
    </r>
    <r>
      <rPr>
        <sz val="10"/>
        <rFont val="Calibri"/>
        <family val="2"/>
      </rPr>
      <t xml:space="preserve">is the timestamp when the reporting file was created
</t>
    </r>
    <r>
      <rPr>
        <sz val="10"/>
        <rFont val="Calibri"/>
        <family val="2"/>
      </rPr>
      <t xml:space="preserve">Example: DUMMYLEI123456789012.CON_IT_DORA010100_DORA_2025-03-31_20250421141632000.zip
</t>
    </r>
    <r>
      <rPr>
        <sz val="10"/>
        <rFont val="Calibri"/>
        <family val="2"/>
      </rPr>
      <t xml:space="preserve">Please also see here: </t>
    </r>
    <r>
      <rPr>
        <u/>
        <sz val="10"/>
        <color rgb="FF2E5673"/>
        <rFont val="Calibri"/>
        <family val="2"/>
      </rPr>
      <t>https://www.eba.europa.eu/sites/default/files/2025-01/1e5ffe22-64b2-4260-8fbf-</t>
    </r>
    <r>
      <rPr>
        <sz val="10"/>
        <color rgb="FF2E5673"/>
        <rFont val="Calibri"/>
        <family val="2"/>
      </rPr>
      <t xml:space="preserve"> </t>
    </r>
    <r>
      <rPr>
        <u/>
        <sz val="10"/>
        <color rgb="FF2E5673"/>
        <rFont val="Calibri"/>
        <family val="2"/>
      </rPr>
      <t>8dcf095dfe4b/Preparing%20Plain%20csv%20reporting%20package%20for%20DORA.pdf</t>
    </r>
    <r>
      <rPr>
        <sz val="10"/>
        <color rgb="FF2E5673"/>
        <rFont val="Calibri"/>
        <family val="2"/>
      </rPr>
      <t xml:space="preserve">     </t>
    </r>
    <r>
      <rPr>
        <sz val="10"/>
        <rFont val="Calibri"/>
        <family val="2"/>
      </rPr>
      <t xml:space="preserve">and     sample files          here:          </t>
    </r>
    <r>
      <rPr>
        <u/>
        <sz val="10"/>
        <color rgb="FF2E5673"/>
        <rFont val="Calibri"/>
        <family val="2"/>
      </rPr>
      <t>https://www.eba.europa.eu/sites/default/files/2024-12/f4519b45-d6c2-4e7d-a8d4-</t>
    </r>
    <r>
      <rPr>
        <sz val="10"/>
        <color rgb="FF2E5673"/>
        <rFont val="Calibri"/>
        <family val="2"/>
      </rPr>
      <t xml:space="preserve"> </t>
    </r>
    <r>
      <rPr>
        <u/>
        <sz val="10"/>
        <color rgb="FF2E5673"/>
        <rFont val="Calibri"/>
        <family val="2"/>
      </rPr>
      <t>4bee91a9c530/sample_documents.zip</t>
    </r>
  </si>
  <si>
    <r>
      <rPr>
        <sz val="10"/>
        <rFont val="Calibri"/>
        <family val="2"/>
      </rPr>
      <t>Use of the codes when   reporting</t>
    </r>
    <r>
      <rPr>
        <sz val="10"/>
        <rFont val="Calibri"/>
        <family val="2"/>
      </rPr>
      <t xml:space="preserve"> drop-down values</t>
    </r>
  </si>
  <si>
    <r>
      <rPr>
        <sz val="10"/>
        <rFont val="Calibri"/>
        <family val="2"/>
      </rPr>
      <t>Which  values  to  be  used  in  the  drop-down  data fields,  the  ones  from  the  ITS  or  the  ones  from  the</t>
    </r>
    <r>
      <rPr>
        <sz val="10"/>
        <rFont val="Calibri"/>
        <family val="2"/>
      </rPr>
      <t xml:space="preserve"> data  point  model  (DPM)?  We  see  that  they  are different.</t>
    </r>
  </si>
  <si>
    <r>
      <rPr>
        <sz val="10"/>
        <rFont val="Calibri"/>
        <family val="2"/>
      </rPr>
      <t>The   values   to   be   reported   in   the   drop-down   data   fields   are   explained   in   the   ITS   (</t>
    </r>
    <r>
      <rPr>
        <u/>
        <sz val="10"/>
        <color rgb="FF2E5673"/>
        <rFont val="Calibri"/>
        <family val="2"/>
      </rPr>
      <t>https://eur-</t>
    </r>
    <r>
      <rPr>
        <sz val="10"/>
        <color rgb="FF2E5673"/>
        <rFont val="Calibri"/>
        <family val="2"/>
      </rPr>
      <t xml:space="preserve"> </t>
    </r>
    <r>
      <rPr>
        <u/>
        <sz val="10"/>
        <color rgb="FF2E5673"/>
        <rFont val="Calibri"/>
        <family val="2"/>
      </rPr>
      <t>lex.europa.eu/legal-content/EN/TXT/?uri=CELEX:32024R2956</t>
    </r>
    <r>
      <rPr>
        <sz val="10"/>
        <rFont val="Calibri"/>
        <family val="2"/>
      </rPr>
      <t>)  and  these  are  the  actual    values  in  a human-readable format. However, for reporting purposes the values should be replaced by the codes</t>
    </r>
    <r>
      <rPr>
        <sz val="11"/>
        <color theme="1"/>
        <rFont val="Calibri"/>
        <family val="2"/>
        <scheme val="minor"/>
      </rPr>
      <t xml:space="preserve"> provided  in  the  data  point  model  (DPM)  preceding  with  prefix  ‘eba_’  according  to  the  filling  rules (https://www.eba.europa.eu/sites/default/files/2025-01/1f92a6e9-9e5a-41e8-bd44- 0dc757f754c2/EBA%20Filing%20Rules%20v5.5_2025_01_14%20%281%29.pdf).
To help navigate all the codes associated with  the values in the drop-down data fields, the ESAs prepared a         mapping         file         providing         all         the         values         and         their         codes         (see https://www.eba.europa.eu/sites/default/files/2025-01/fbbe67ab-8b41-446c-8ce2- 1caf0b67bfe9/Dropdown%20options%20DORA%20V4.0.xlsx) .
These  codes  are  valid  with  respect  to  the  data  point  model  provided  in  the  EBA  technical  reporting package v4.0 (see: https://www.eba.europa.eu/risk-and-data-analysis/reporting-frameworks/reporting- framework-40) and are valid for the reporting of registers in 2025. For any further use, please consult and verify EBA reporting frameworks valid at the time of reporting.</t>
    </r>
  </si>
  <si>
    <r>
      <rPr>
        <sz val="10"/>
        <rFont val="Calibri"/>
        <family val="2"/>
      </rPr>
      <t>Missing data</t>
    </r>
  </si>
  <si>
    <r>
      <rPr>
        <sz val="10"/>
        <rFont val="Calibri"/>
        <family val="2"/>
      </rPr>
      <t>When some fields cannot be filled in, what should be put in there?</t>
    </r>
  </si>
  <si>
    <r>
      <rPr>
        <sz val="10"/>
        <rFont val="Calibri"/>
        <family val="2"/>
      </rPr>
      <t xml:space="preserve">If financial entities are not able to fill some data fields that are mandatory, they can leave these data fields blank  (report  empty  values),  unless  the  instructions  to  the  data  fields  or  responses  to  Q&amp;A  specify otherwise (please refer to responses to DORA Q&amp;A 140, 141, 142, 143, 144, 145, 146, 147). These will be highlighted as data quality issues in the data quality feedback.
</t>
    </r>
    <r>
      <rPr>
        <sz val="10"/>
        <rFont val="Calibri"/>
        <family val="2"/>
      </rPr>
      <t>However, financial entities cannot report empty values for the data fields identified as keys in the data model (</t>
    </r>
    <r>
      <rPr>
        <u/>
        <sz val="10"/>
        <color rgb="FF2E5673"/>
        <rFont val="Calibri"/>
        <family val="2"/>
      </rPr>
      <t>Data Model for DORA RoI.pdf</t>
    </r>
    <r>
      <rPr>
        <sz val="10"/>
        <rFont val="Calibri"/>
        <family val="2"/>
      </rPr>
      <t xml:space="preserve">). If the financial entity cannot provide a value for a specific field that is identified as a primary key in the data model, the financial entity should report ‘Not Applicable’ in that field.
</t>
    </r>
    <r>
      <rPr>
        <sz val="10"/>
        <rFont val="Calibri"/>
        <family val="2"/>
      </rPr>
      <t>More clarifications regarding   the use of identifiers is provided in the section “Use of identifiers for the reporting purposes” below and in the DORA Q&amp;A 148.</t>
    </r>
  </si>
  <si>
    <r>
      <rPr>
        <sz val="10"/>
        <rFont val="Calibri"/>
        <family val="2"/>
      </rPr>
      <t>Validation  rules and data quality checks</t>
    </r>
  </si>
  <si>
    <r>
      <rPr>
        <sz val="10"/>
        <rFont val="Calibri"/>
        <family val="2"/>
      </rPr>
      <t>What validation checks and data quality checks will be applied  by  the ESAs  when  receiving registers  of information?</t>
    </r>
  </si>
  <si>
    <r>
      <rPr>
        <sz val="10"/>
        <rFont val="Calibri"/>
        <family val="2"/>
      </rPr>
      <t xml:space="preserve">The validation rules and data quality checks to be applied by the ESAs upon receipt of the registers of information files from the competent authorities consist of three layers in the data validation process: (1) technical layer, (2) DPM validation and (3) business checks layer.
</t>
    </r>
    <r>
      <rPr>
        <b/>
        <sz val="10"/>
        <rFont val="Calibri"/>
        <family val="2"/>
      </rPr>
      <t>Technical layer</t>
    </r>
    <r>
      <rPr>
        <sz val="10"/>
        <rFont val="Calibri"/>
        <family val="2"/>
      </rPr>
      <t xml:space="preserve">: upon reception each submission will be assessed based on a list of technical checks before being integrated in the EBA's systems. Submission not respecting the technical checks included in this layer will be rejected with the feedback provided to the submitter.  The submitters will be expected to resubmit the files after correcting the errors.
</t>
    </r>
    <r>
      <rPr>
        <b/>
        <sz val="10"/>
        <rFont val="Calibri"/>
        <family val="2"/>
      </rPr>
      <t>Validation layer</t>
    </r>
    <r>
      <rPr>
        <sz val="10"/>
        <rFont val="Calibri"/>
        <family val="2"/>
      </rPr>
      <t xml:space="preserve">: After passing the technical layer,  the data that is accepted and stored will be subject to data  quality  checks  in  the  validation  layer.  These  checks  will  be  applied  to  the  data  reported  in  the individual files of the Register of Information.  Failing one of these checks will trigger an error that will be flagged to the submitter as part of data quality feedback.  The submitter will be expected to resubmit the files after correcting the errors within the timelines indicated by the competent authorities. The validation layer consists of three elements: https://www.eba.europa.eu/sites/default/files/2025-01/3c9f34b6-236f-4520-ac05- 02ffb9d63fb5/Overview%20of%20the%20RoI%20reporting%20technical%20checks%20and%20validatio n%20rules.xlsx.
(1)   DPM technical checks - include technical checks that will be applied after the integration of the files and will not cause an immediate rejection of the file, but will trigger an error
(2)   DPM   business validation rules - include the DPM automatic checks that are extracted for the ease of reference from the reporting technical package 4.0 published in December 2024 (see </t>
    </r>
    <r>
      <rPr>
        <u/>
        <sz val="10"/>
        <color rgb="FF2E5673"/>
        <rFont val="Calibri"/>
        <family val="2"/>
      </rPr>
      <t>here</t>
    </r>
    <r>
      <rPr>
        <sz val="10"/>
        <rFont val="Calibri"/>
        <family val="2"/>
      </rPr>
      <t>).
(3)   (3) LEI - EUID checks - all the rules that include a check against an external database (i.e., GLEIF for LEI checks and/or BRIS for EUID checks
A complete overview of the technical checks, validation and business checks that will be applied by the ESAs   upon   receipt   of   the  reporting  files   from  the   competent   authorities   could   be  found   here:</t>
    </r>
  </si>
  <si>
    <r>
      <rPr>
        <sz val="10"/>
        <rFont val="Calibri"/>
        <family val="2"/>
      </rPr>
      <t>Data         quality feedback</t>
    </r>
  </si>
  <si>
    <r>
      <rPr>
        <sz val="10"/>
        <rFont val="Calibri"/>
        <family val="2"/>
      </rPr>
      <t>What   is   the   approach   to   sharing/receiving   data quality feedback?</t>
    </r>
  </si>
  <si>
    <r>
      <rPr>
        <sz val="10"/>
        <rFont val="Calibri"/>
        <family val="2"/>
      </rPr>
      <t xml:space="preserve">Upon completing the data quality checks, the ESAs will provide data quality feedback to the competent authorities submitting the files. This feedback may be shared with the financial entities by the competent authorities, especially if, following the feedback, the resubmission of the files is needed to address data quality issues. The data quality feedback will be provided by the ESAs in the following format:
</t>
    </r>
    <r>
      <rPr>
        <b/>
        <sz val="10"/>
        <rFont val="Calibri"/>
        <family val="2"/>
      </rPr>
      <t xml:space="preserve">Response Format:
</t>
    </r>
    <r>
      <rPr>
        <sz val="10"/>
        <rFont val="Arial"/>
        <family val="2"/>
      </rPr>
      <t xml:space="preserve">•     </t>
    </r>
    <r>
      <rPr>
        <sz val="10"/>
        <rFont val="Calibri"/>
        <family val="2"/>
      </rPr>
      <t xml:space="preserve">A </t>
    </r>
    <r>
      <rPr>
        <b/>
        <sz val="10"/>
        <rFont val="Calibri"/>
        <family val="2"/>
      </rPr>
      <t xml:space="preserve">zip </t>
    </r>
    <r>
      <rPr>
        <sz val="10"/>
        <rFont val="Calibri"/>
        <family val="2"/>
      </rPr>
      <t xml:space="preserve">file with </t>
    </r>
    <r>
      <rPr>
        <b/>
        <sz val="10"/>
        <rFont val="Calibri"/>
        <family val="2"/>
      </rPr>
      <t xml:space="preserve">two CSV </t>
    </r>
    <r>
      <rPr>
        <sz val="10"/>
        <rFont val="Calibri"/>
        <family val="2"/>
      </rPr>
      <t xml:space="preserve">files
</t>
    </r>
    <r>
      <rPr>
        <sz val="10"/>
        <rFont val="Arial"/>
        <family val="2"/>
      </rPr>
      <t xml:space="preserve">•     </t>
    </r>
    <r>
      <rPr>
        <sz val="10"/>
        <rFont val="Calibri"/>
        <family val="2"/>
      </rPr>
      <t xml:space="preserve">One file with the instance level feedback and one with a table of all the findings
</t>
    </r>
    <r>
      <rPr>
        <b/>
        <sz val="10"/>
        <rFont val="Calibri"/>
        <family val="2"/>
      </rPr>
      <t xml:space="preserve">Response Names:
Reject DORA Report – REJECTED (NOK):
</t>
    </r>
    <r>
      <rPr>
        <sz val="10"/>
        <rFont val="Calibri"/>
        <family val="2"/>
      </rPr>
      <t>549300Q5EH2NP82EPE32.CON_BE_DORA010100_DORA_2025-03-
31_20250320120441498</t>
    </r>
    <r>
      <rPr>
        <b/>
        <sz val="10"/>
        <rFont val="Calibri"/>
        <family val="2"/>
      </rPr>
      <t>_NOK</t>
    </r>
    <r>
      <rPr>
        <sz val="10"/>
        <rFont val="Calibri"/>
        <family val="2"/>
      </rPr>
      <t xml:space="preserve">_20250405164729943.zip
</t>
    </r>
    <r>
      <rPr>
        <b/>
        <sz val="10"/>
        <rFont val="Calibri"/>
        <family val="2"/>
      </rPr>
      <t xml:space="preserve">Acknowledgment of Receipt - PENDING_FURTHER_VALIDATIONS (PEN):
</t>
    </r>
    <r>
      <rPr>
        <sz val="10"/>
        <rFont val="Calibri"/>
        <family val="2"/>
      </rPr>
      <t>549300Q5EH2NP82EPE32.CON_BE_DORA010100_DORA_2025-03-
31_20250320120441498_</t>
    </r>
    <r>
      <rPr>
        <b/>
        <sz val="10"/>
        <rFont val="Calibri"/>
        <family val="2"/>
      </rPr>
      <t>PEN</t>
    </r>
    <r>
      <rPr>
        <sz val="10"/>
        <rFont val="Calibri"/>
        <family val="2"/>
      </rPr>
      <t xml:space="preserve">_20250405164729943.zip
</t>
    </r>
    <r>
      <rPr>
        <b/>
        <sz val="10"/>
        <rFont val="Calibri"/>
        <family val="2"/>
      </rPr>
      <t>Results of DPM and EUID/LEI checks - VALIDATION_RESULTS(RES):</t>
    </r>
    <r>
      <rPr>
        <sz val="11"/>
        <color theme="1"/>
        <rFont val="Calibri"/>
        <family val="2"/>
        <scheme val="minor"/>
      </rPr>
      <t xml:space="preserve"> 549300Q5EH2NP82EPE32.CON_BE_DORA010100_DORA_2025-03-
31_20250320120441498_RES_20250405164729943.zip
Structure is:
549300Q5EH2NP82EPE32.CON_BE_DORA010100_DORA_2025-03-
31_20250320120441498_RES_20250405164729943.zip
549300Q5EH2NP82EPE32.CON_BE_DORA010100_DORA_2025-03-
31_20250320120441498_RES_20250405164729943 (folder)
instance-status.csv
detailed-feedback.csv    (in the case of PENDING_FURTHER_VALIDATIONS, no detailed-feedback.csv will be present in the zip file
Please    refer    to    https://www.eba.europa.eu/sites/default/files/2025-02/9613c396-38b6-41fe-86a7- 47c2c6461ef2/20250210%20-%20RoI%20validation%20feedback%20explanation.pdf          for          more information             and             examples             of             the             feedback             messages             here https://www.eba.europa.eu/sites/default/files/2025-02/79996a34-6946-45ef-9d72- ee077cd7f85e/DORA%20Sample%20Responses-referencedate-2025-03-31.zip</t>
    </r>
  </si>
  <si>
    <r>
      <rPr>
        <sz val="10"/>
        <rFont val="Calibri"/>
        <family val="2"/>
      </rPr>
      <t>When is something treated as a resubmission?</t>
    </r>
  </si>
  <si>
    <r>
      <rPr>
        <sz val="10"/>
        <rFont val="Calibri"/>
        <family val="2"/>
      </rPr>
      <t>If the data quality feedback has findings in the VALIDATION_RESULTS file, then the RoI files will need to be  resubmitted    within  the  timeline  indicated  by  the  competent  authority  addressing  the  identified findings.
The file names for the resubmission should follow the same naming conventions as the reported files, but with different timestamp in the name of the file. The file should have the following format:</t>
    </r>
    <r>
      <rPr>
        <sz val="11"/>
        <color theme="1"/>
        <rFont val="Calibri"/>
        <family val="2"/>
        <scheme val="minor"/>
      </rPr>
      <t xml:space="preserve"> ReportSubject.CON/.IND_Country_FrameworkCodeModuleVersion_Module_ReferenceDate_CreationT imestamp.zip
If a DORA file is received
a)     from the same CA (not in the filename)
b)    about the same ReportSubject.CON/.IND
c)     For the same ReferenceDate</t>
    </r>
  </si>
  <si>
    <r>
      <rPr>
        <sz val="10"/>
        <rFont val="Calibri"/>
        <family val="2"/>
      </rPr>
      <t>Why did ESAs choose csv as response format instead of the .json?</t>
    </r>
  </si>
  <si>
    <r>
      <rPr>
        <sz val="10"/>
        <rFont val="Calibri"/>
        <family val="2"/>
      </rPr>
      <t xml:space="preserve">The .json format is more technical and the assumption is that many market participants will not have a tool to open the .json responses while csv allows for easier filtering of the validation results.
</t>
    </r>
    <r>
      <rPr>
        <sz val="10"/>
        <rFont val="Calibri"/>
        <family val="2"/>
      </rPr>
      <t>In addition, the DORA validation results file (VALIDATION_RESULTS) will list all the findings, not just the first 10 per category. Therefore, as csv is more compact than .json, it will be more practical.</t>
    </r>
  </si>
  <si>
    <r>
      <rPr>
        <sz val="10"/>
        <rFont val="Calibri"/>
        <family val="2"/>
      </rPr>
      <t>Why ESAs do not send ACCEPT messages if there are no validation findings?</t>
    </r>
  </si>
  <si>
    <r>
      <rPr>
        <sz val="10"/>
        <rFont val="Calibri"/>
        <family val="2"/>
      </rPr>
      <t>Having no findings does not mean that the data is accepted, since the validation layer does not examine all the information within the file and does not compare the data across files. In particular, the ESAs and the  competent  authorities  may  have  additional  questions  regarding  the  data  in  the  registers  of information during the analysis process, and some files may prove to be unusable for the analysis and use in the CTPP designation only at this later stage.</t>
    </r>
  </si>
  <si>
    <r>
      <rPr>
        <sz val="10"/>
        <rFont val="Calibri"/>
        <family val="2"/>
      </rPr>
      <t>Data model</t>
    </r>
  </si>
  <si>
    <r>
      <rPr>
        <sz val="10"/>
        <rFont val="Calibri"/>
        <family val="2"/>
      </rPr>
      <t>Where can I find the data model for the register of information?</t>
    </r>
  </si>
  <si>
    <r>
      <rPr>
        <sz val="10"/>
        <rFont val="Calibri"/>
        <family val="2"/>
      </rPr>
      <t>The data model for the register of information as a schematic drawing is available here (</t>
    </r>
    <r>
      <rPr>
        <u/>
        <sz val="10"/>
        <color rgb="FF2E5673"/>
        <rFont val="Calibri"/>
        <family val="2"/>
      </rPr>
      <t>Data Model for
DORA  RoI.pdf).  </t>
    </r>
    <r>
      <rPr>
        <sz val="11"/>
        <rFont val="Calibri"/>
        <family val="2"/>
      </rPr>
      <t xml:space="preserve">The  </t>
    </r>
    <r>
      <rPr>
        <sz val="10"/>
        <rFont val="Calibri"/>
        <family val="2"/>
      </rPr>
      <t>complete  data  point  model  in  an  annotated  table  format  is  available  here (</t>
    </r>
    <r>
      <rPr>
        <u/>
        <sz val="10"/>
        <color rgb="FF2E5673"/>
        <rFont val="Calibri"/>
        <family val="2"/>
      </rPr>
      <t>https://www.eba.europa.eu/sites/default/files/2024-12/7ae0363a-ad3d-42d9-a192-</t>
    </r>
    <r>
      <rPr>
        <sz val="11"/>
        <color theme="1"/>
        <rFont val="Calibri"/>
        <family val="2"/>
        <scheme val="minor"/>
      </rPr>
      <t>34711416c039/annotated_templates.zip).   To   access   and   download   the   table,   search   ‘20241217 Annotated Table Layout DORADORA 4.0’.</t>
    </r>
  </si>
  <si>
    <r>
      <rPr>
        <sz val="10"/>
        <rFont val="Calibri"/>
        <family val="2"/>
      </rPr>
      <t>How to identify mandatory data fields?</t>
    </r>
  </si>
  <si>
    <r>
      <rPr>
        <sz val="10"/>
        <rFont val="Calibri"/>
        <family val="2"/>
      </rPr>
      <t>The reporting instructions provided in the Final ITS (</t>
    </r>
    <r>
      <rPr>
        <u/>
        <sz val="10"/>
        <color rgb="FF2E5673"/>
        <rFont val="Calibri"/>
        <family val="2"/>
      </rPr>
      <t>L_202402956EN.000101.fmx.xml</t>
    </r>
    <r>
      <rPr>
        <sz val="10"/>
        <rFont val="Calibri"/>
        <family val="2"/>
      </rPr>
      <t>) as well as in the data point model identify which data fields are mandatory, including their conditionality, where relevant.</t>
    </r>
  </si>
  <si>
    <r>
      <rPr>
        <sz val="10"/>
        <rFont val="Calibri"/>
        <family val="2"/>
      </rPr>
      <t>What  determines/differentiates  a  key  column  to  a non-key column?</t>
    </r>
  </si>
  <si>
    <r>
      <rPr>
        <sz val="10"/>
        <rFont val="Calibri"/>
        <family val="2"/>
      </rPr>
      <t>Key values are clearly identified in the data point model (annotated table) with &lt;Key value&gt;. Please also refer to the data model schematic drawing and table (</t>
    </r>
    <r>
      <rPr>
        <u/>
        <sz val="10"/>
        <color rgb="FF2E5673"/>
        <rFont val="Calibri"/>
        <family val="2"/>
      </rPr>
      <t>Data Model for DORA RoI.pdf)</t>
    </r>
  </si>
  <si>
    <r>
      <rPr>
        <sz val="10"/>
        <rFont val="Calibri"/>
        <family val="2"/>
      </rPr>
      <t xml:space="preserve">In several tables of the DPM annotated table there are additional columns  labelled  ‘Link’  added to the templates that do not appear in the ITS. What is their purpose and what to do with them?
</t>
    </r>
  </si>
  <si>
    <r>
      <rPr>
        <sz val="10"/>
        <rFont val="Calibri"/>
        <family val="2"/>
      </rPr>
      <t>This collum appears in several places in the DPM. This is due to technical constraints from the data model that does not allow a table to have just key values. In these cases, another column was added that always takes by default an already defined value (TRUE)  just to have an artificial FACT. Financial entities should ignore this collum in DPM annotated tables as nothing is required to be reported there.</t>
    </r>
  </si>
  <si>
    <r>
      <rPr>
        <sz val="10"/>
        <rFont val="Calibri"/>
        <family val="2"/>
      </rPr>
      <t xml:space="preserve">Use                   of
</t>
    </r>
    <r>
      <rPr>
        <sz val="10"/>
        <rFont val="Calibri"/>
        <family val="2"/>
      </rPr>
      <t>additional rows</t>
    </r>
  </si>
  <si>
    <r>
      <rPr>
        <sz val="10"/>
        <rFont val="Calibri"/>
        <family val="2"/>
      </rPr>
      <t>Article 4 (2) ITS RoI: if an additional row is necessary (more than one value), is there a need to fill all the data  points  again  in  the  additional  row  or  just  the data point (column) where  more than  one value is valid?</t>
    </r>
  </si>
  <si>
    <r>
      <rPr>
        <sz val="10"/>
        <rFont val="Calibri"/>
        <family val="2"/>
      </rPr>
      <t xml:space="preserve">All rows need to be completely filled. However, financial entities should ensure that additional rows do not  introduce  duplication  of  key  values  (see  </t>
    </r>
    <r>
      <rPr>
        <u/>
        <sz val="10"/>
        <color rgb="FF2E5673"/>
        <rFont val="Calibri"/>
        <family val="2"/>
      </rPr>
      <t>Data  Model  for  DORA  RoI.pdf</t>
    </r>
    <r>
      <rPr>
        <sz val="10"/>
        <rFont val="Calibri"/>
        <family val="2"/>
      </rPr>
      <t>).  Such  duplication  will  be highlighted in the data quality feedback as duplicate values.</t>
    </r>
  </si>
  <si>
    <r>
      <rPr>
        <sz val="10"/>
        <rFont val="Calibri"/>
        <family val="2"/>
      </rPr>
      <t>What if there are several data values to be reported for  the  same  item,  e.g.  several  location  of  data centres, how to report them?</t>
    </r>
  </si>
  <si>
    <r>
      <rPr>
        <sz val="10"/>
        <rFont val="Calibri"/>
        <family val="2"/>
      </rPr>
      <t xml:space="preserve">All relevant data values should be reported in separate rows, ensuring that the all the rows are completely filled.  If  you  have  two  data  centre  locations,  then  two  rows  should  be  added  filled  with  the  same information, except the data centre location, which will be different. However, financial entities should also ensure that additional rows do not introduce duplication of key values (see </t>
    </r>
    <r>
      <rPr>
        <u/>
        <sz val="10"/>
        <color rgb="FF2E5673"/>
        <rFont val="Calibri"/>
        <family val="2"/>
      </rPr>
      <t>Data Model for DORA</t>
    </r>
    <r>
      <rPr>
        <sz val="10"/>
        <color rgb="FF2E5673"/>
        <rFont val="Calibri"/>
        <family val="2"/>
      </rPr>
      <t xml:space="preserve"> </t>
    </r>
    <r>
      <rPr>
        <u/>
        <sz val="10"/>
        <color rgb="FF2E5673"/>
        <rFont val="Calibri"/>
        <family val="2"/>
      </rPr>
      <t>RoI.pdf</t>
    </r>
    <r>
      <rPr>
        <sz val="10"/>
        <rFont val="Calibri"/>
        <family val="2"/>
      </rPr>
      <t>). Such duplication will be highlighted in the data quality feedback as duplicate values.</t>
    </r>
  </si>
  <si>
    <r>
      <rPr>
        <sz val="10"/>
        <rFont val="Calibri"/>
        <family val="2"/>
      </rPr>
      <t>Data protection</t>
    </r>
  </si>
  <si>
    <r>
      <rPr>
        <sz val="10"/>
        <rFont val="Calibri"/>
        <family val="2"/>
      </rPr>
      <t>What   tools   do   the   ESAs   have   to   protect   the information reported to them?</t>
    </r>
  </si>
  <si>
    <r>
      <rPr>
        <sz val="10"/>
        <rFont val="Calibri"/>
        <family val="2"/>
      </rPr>
      <t>For the purposes of the official reporting of the registers of information, the ESAs use same infrastructure used currently for the collection of prudential reporting. From the design perspective, it is assumed that the security classification of the data contained in the registers of information and, therefore, handled by the ESAs, is up to and including ‘EU SNC’ (Sensitive Non-Classified) level.</t>
    </r>
  </si>
  <si>
    <r>
      <rPr>
        <sz val="10"/>
        <rFont val="Calibri"/>
        <family val="2"/>
      </rPr>
      <t xml:space="preserve">Use                   of
</t>
    </r>
    <r>
      <rPr>
        <sz val="10"/>
        <rFont val="Calibri"/>
        <family val="2"/>
      </rPr>
      <t>identifiers</t>
    </r>
  </si>
  <si>
    <r>
      <rPr>
        <sz val="10"/>
        <rFont val="Calibri"/>
        <family val="2"/>
      </rPr>
      <t>What  identifiers  can  be  used  in  the  registers  for financial    entities    and    ICT    third-party    service providers?</t>
    </r>
  </si>
  <si>
    <r>
      <rPr>
        <sz val="10"/>
        <rFont val="Calibri"/>
        <family val="2"/>
      </rPr>
      <t>The    final    text    of    the    ITS    on    the    registers    of    information    (</t>
    </r>
    <r>
      <rPr>
        <u/>
        <sz val="10"/>
        <color rgb="FF2E5673"/>
        <rFont val="Calibri"/>
        <family val="2"/>
      </rPr>
      <t>https://eur-lex.europa.eu/legal-</t>
    </r>
    <r>
      <rPr>
        <sz val="10"/>
        <color rgb="FF2E5673"/>
        <rFont val="Calibri"/>
        <family val="2"/>
      </rPr>
      <t xml:space="preserve"> </t>
    </r>
    <r>
      <rPr>
        <u/>
        <sz val="10"/>
        <color rgb="FF2E5673"/>
        <rFont val="Calibri"/>
        <family val="2"/>
      </rPr>
      <t>content/EN/TXT/?uri=CELEX:32024R2956</t>
    </r>
    <r>
      <rPr>
        <sz val="10"/>
        <rFont val="Calibri"/>
        <family val="2"/>
      </rPr>
      <t>) requires financial entities to use only LEIs to identify financial entities. Therefore, only the LEI is available to be used as identifier in the templates B_01.01 and B_01.02.
For the identification of ICT third-party service providers in template B_05.01 financial entities can use one of the following identifiers:</t>
    </r>
    <r>
      <rPr>
        <sz val="11"/>
        <color theme="1"/>
        <rFont val="Calibri"/>
        <family val="2"/>
        <scheme val="minor"/>
      </rPr>
      <t xml:space="preserve"> 1.     LEI – for all ICT third-party service providers
2.     EUID  - for the EU-registered ICT third-party service providers that are legal persons and are registered in the business registers of EU Member States
3.     CRN for Corporate registration number – for ICT third-party service providers that are natural persons acting in business capacity
4.     VAT for VAT number - for ICT third-party service providers that are natural persons acting in business capacity
5.     PNR for Passport Number - for ICT third-party service providers that are natural persons acting in business capacity
6.     NIN for National Identity Number - for ICT third-party service providers that are natural persons acting in business capacity
This means that for TPPs that are legal persons, only LEI or EUID can be used, while for TPPs that are legal
persons registered in third countries (outside of the EU) only LEI can be used.</t>
    </r>
  </si>
  <si>
    <r>
      <rPr>
        <sz val="10"/>
        <rFont val="Calibri"/>
        <family val="2"/>
      </rPr>
      <t>What identifier should be reported if the LEI for the ICT third-party provider registered in a third country is not available?</t>
    </r>
  </si>
  <si>
    <r>
      <rPr>
        <sz val="10"/>
        <rFont val="Calibri"/>
        <family val="2"/>
      </rPr>
      <t>Identifiers          are          key          values          in          accordance          with          the          data          model (</t>
    </r>
    <r>
      <rPr>
        <u/>
        <sz val="10"/>
        <color rgb="FF2E5673"/>
        <rFont val="Calibri"/>
        <family val="2"/>
      </rPr>
      <t>https://www.eba.europa.eu/sites/default/files/2024-11/0f0f79a0-6f9d-413f-b6f3-</t>
    </r>
    <r>
      <rPr>
        <sz val="10"/>
        <color rgb="FF2E5673"/>
        <rFont val="Calibri"/>
        <family val="2"/>
      </rPr>
      <t xml:space="preserve"> </t>
    </r>
    <r>
      <rPr>
        <u/>
        <sz val="10"/>
        <color rgb="FF2E5673"/>
        <rFont val="Calibri"/>
        <family val="2"/>
      </rPr>
      <t>917371e404ba/Data%20Model%20for%20DORA%20RoI.pdf</t>
    </r>
    <r>
      <rPr>
        <sz val="10"/>
        <rFont val="Calibri"/>
        <family val="2"/>
      </rPr>
      <t xml:space="preserve">) and therefore cannot be left empty. Empty key  values  according  to  the  data  model  will  not  pass  the  referential  integrity  checks  and  the  whole reporting file will be rejected (see also questions on validation and data quality checks).
</t>
    </r>
    <r>
      <rPr>
        <sz val="10"/>
        <rFont val="Calibri"/>
        <family val="2"/>
      </rPr>
      <t>In  case  the  LEI  is  not  available  for  the  ICT  third-party  provider  (or  its  ultimate  parent  undertakings) registered in third countries, the financial entity should populate the data filed with any relevant value to avoid the file being rejected as failing the referential integrity check. In practice this could mean that the financial entity could use other identifiers available. The use of such identifiers will be highlighted as a data quality issue, but the files will not be rejected. Whether the ESAs will be able to use the entries with such missing or invalid LEI will depend on the overall quality of the relevant entries and any other data quality issues identified in the checks.</t>
    </r>
  </si>
  <si>
    <r>
      <rPr>
        <sz val="10"/>
        <rFont val="Calibri"/>
        <family val="2"/>
      </rPr>
      <t>Where can financial entities find EUID to be used to identify EU-based ICT third-party service providers?</t>
    </r>
  </si>
  <si>
    <r>
      <rPr>
        <sz val="10"/>
        <rFont val="Calibri"/>
        <family val="2"/>
      </rPr>
      <t xml:space="preserve">EUID is available for most of the EU-registered companies in the national business registers that can be found  using the EU Commission  tool – Business  Register Interconnection  System  (BRIS)  - </t>
    </r>
    <r>
      <rPr>
        <u/>
        <sz val="10"/>
        <color rgb="FF2E5673"/>
        <rFont val="Calibri"/>
        <family val="2"/>
      </rPr>
      <t>European  e-</t>
    </r>
    <r>
      <rPr>
        <sz val="10"/>
        <color rgb="FF2E5673"/>
        <rFont val="Calibri"/>
        <family val="2"/>
      </rPr>
      <t xml:space="preserve"> </t>
    </r>
    <r>
      <rPr>
        <u/>
        <sz val="10"/>
        <color rgb="FF2E5673"/>
        <rFont val="Calibri"/>
        <family val="2"/>
      </rPr>
      <t xml:space="preserve">Justice Portal - Business registers at European level
</t>
    </r>
    <r>
      <rPr>
        <sz val="10"/>
        <rFont val="Calibri"/>
        <family val="2"/>
      </rPr>
      <t>Note that only manual searches on BRIS are available and there are no API for batch processing.</t>
    </r>
  </si>
  <si>
    <r>
      <rPr>
        <sz val="10"/>
        <rFont val="Calibri"/>
        <family val="2"/>
      </rPr>
      <t>How  do  ESAs  intend  to  aggregate  the  ICT  TPPs provided  in  the  different  RoI  when  the  LEI  is  not available  for  all  of  them?  Which  database  are  the ESAs using to look up the LEI or EUID?</t>
    </r>
  </si>
  <si>
    <r>
      <rPr>
        <sz val="10"/>
        <rFont val="Calibri"/>
        <family val="2"/>
      </rPr>
      <t xml:space="preserve">When  filling  the  register,  financial  entities  are  also  required  to  provide  identification  of  the  ultimate parent undertaking for the ICT TPP – data field B_05.01.0110. This identifier will be used in the analysis to group  all  relevant  TPPs  belonging  to  the  same  group.   Therefore,  it  is  important  to  ensure  that  such identifier is provided in the submission.
</t>
    </r>
    <r>
      <rPr>
        <sz val="10"/>
        <rFont val="Calibri"/>
        <family val="2"/>
      </rPr>
      <t>Where possible and depending on the identifier provided in this data field, the ESAs will use the reference data to check the information, e.g. GLEIF database for LEI codes and BRIS for EUID codes.</t>
    </r>
  </si>
  <si>
    <r>
      <rPr>
        <sz val="10"/>
        <rFont val="Calibri"/>
        <family val="2"/>
      </rPr>
      <t>How   is   the   contractual   arrangement   reference number determined?</t>
    </r>
  </si>
  <si>
    <r>
      <rPr>
        <sz val="10"/>
        <rFont val="Calibri"/>
        <family val="2"/>
      </rPr>
      <t>Contractual arrangement reference number is chosen by the financial entity. The financial entity should ensure the consistency of this identifier, especially its uniqueness throughout the RoI when part of a group to avoid confusion with other contractual arrangements.</t>
    </r>
  </si>
  <si>
    <r>
      <rPr>
        <sz val="10"/>
        <rFont val="Calibri"/>
        <family val="2"/>
      </rPr>
      <t>Will lapsed LEI identifiers be accepted?</t>
    </r>
  </si>
  <si>
    <r>
      <rPr>
        <sz val="10"/>
        <rFont val="Calibri"/>
        <family val="2"/>
      </rPr>
      <t>The ITS on the registers of information requires LEI to be active. As part of the validation rules, LEIs are checked against an external database (GLEIF). While this check will ensure that the LEI is a valid one in GLEIF. During the initial stages of the reporting of the registers of information and in particular in 2025, the ESAs will not be enforcing strict checks of the LEI status (e.g., active, lapsed, etc.).</t>
    </r>
  </si>
  <si>
    <r>
      <rPr>
        <sz val="10"/>
        <rFont val="Calibri"/>
        <family val="2"/>
      </rPr>
      <t>Should the EUID be reported with or without the dot shown?</t>
    </r>
  </si>
  <si>
    <r>
      <t>The EUID format always combines the identifiers for the country and the trade register name with the company’s  identifier  in  the  trade  register.  The  two  identifiers  (country/trade  registers  and  company’s</t>
    </r>
    <r>
      <rPr>
        <sz val="10"/>
        <rFont val="Calibri"/>
        <family val="2"/>
      </rPr>
      <t xml:space="preserve"> </t>
    </r>
    <r>
      <rPr>
        <sz val="10"/>
        <rFont val="Calibri"/>
        <family val="2"/>
      </rPr>
      <t>identifier) are separated by a dot. The full ID, including the dot, should be used as an integral part of the code.</t>
    </r>
  </si>
  <si>
    <r>
      <rPr>
        <sz val="10"/>
        <rFont val="Calibri"/>
        <family val="2"/>
      </rPr>
      <t>Error     in     the published version   of   the ITS</t>
    </r>
  </si>
  <si>
    <r>
      <rPr>
        <sz val="10"/>
        <color rgb="FF31302F"/>
        <rFont val="Calibri"/>
        <family val="2"/>
      </rPr>
      <t xml:space="preserve">Whilst all the relevant data fields are present, there is a numbering error in the numbering of the column codes in template-specific instructions to Template B_06.01 in the text published in the EU Official Journal with the value. In particular, B_06.01.0050 is missing in the column codes, resulting in the data fields being assigned erroneous column codes.
</t>
    </r>
    <r>
      <rPr>
        <sz val="10"/>
        <color rgb="FF31302F"/>
        <rFont val="Calibri"/>
        <family val="2"/>
      </rPr>
      <t>For reporting purposes, the data points included in the reporting technical package v4.0 for the ITS on the Registers of information (</t>
    </r>
    <r>
      <rPr>
        <u/>
        <sz val="10"/>
        <color rgb="FF2E5673"/>
        <rFont val="Calibri"/>
        <family val="2"/>
      </rPr>
      <t>Reporting framework 4.0 | European Banking Authority</t>
    </r>
    <r>
      <rPr>
        <sz val="10"/>
        <color rgb="FF31302F"/>
        <rFont val="Calibri"/>
        <family val="2"/>
      </rPr>
      <t xml:space="preserve">) should be considered. The data point model contains consecutive numbers of the data fields. Namely, the following numbering and the corresponding instructions/ fill-in options should be considered:
</t>
    </r>
    <r>
      <rPr>
        <sz val="10"/>
        <color rgb="FF31302F"/>
        <rFont val="Symbol"/>
        <family val="1"/>
      </rPr>
      <t></t>
    </r>
    <r>
      <rPr>
        <sz val="10"/>
        <color rgb="FF31302F"/>
        <rFont val="Times New Roman"/>
        <family val="1"/>
      </rPr>
      <t xml:space="preserve">     </t>
    </r>
    <r>
      <rPr>
        <sz val="10"/>
        <color rgb="FF31302F"/>
        <rFont val="Calibri"/>
        <family val="2"/>
      </rPr>
      <t xml:space="preserve">B_06.01.0050 “Criticality or importance assessment”
</t>
    </r>
    <r>
      <rPr>
        <sz val="10"/>
        <color rgb="FF31302F"/>
        <rFont val="Symbol"/>
        <family val="1"/>
      </rPr>
      <t></t>
    </r>
    <r>
      <rPr>
        <sz val="10"/>
        <color rgb="FF31302F"/>
        <rFont val="Times New Roman"/>
        <family val="1"/>
      </rPr>
      <t xml:space="preserve">     </t>
    </r>
    <r>
      <rPr>
        <sz val="10"/>
        <color rgb="FF31302F"/>
        <rFont val="Calibri"/>
        <family val="2"/>
      </rPr>
      <t xml:space="preserve">B_06.01.0060 “Reasons for criticality or importance”
</t>
    </r>
    <r>
      <rPr>
        <sz val="10"/>
        <color rgb="FF31302F"/>
        <rFont val="Symbol"/>
        <family val="1"/>
      </rPr>
      <t></t>
    </r>
    <r>
      <rPr>
        <sz val="10"/>
        <color rgb="FF31302F"/>
        <rFont val="Times New Roman"/>
        <family val="1"/>
      </rPr>
      <t xml:space="preserve">     </t>
    </r>
    <r>
      <rPr>
        <sz val="10"/>
        <color rgb="FF31302F"/>
        <rFont val="Calibri"/>
        <family val="2"/>
      </rPr>
      <t xml:space="preserve">B_06.01.0070 “Date of the last assessment of criticality or importance”
</t>
    </r>
    <r>
      <rPr>
        <sz val="10"/>
        <color rgb="FF31302F"/>
        <rFont val="Symbol"/>
        <family val="1"/>
      </rPr>
      <t></t>
    </r>
    <r>
      <rPr>
        <sz val="10"/>
        <color rgb="FF31302F"/>
        <rFont val="Times New Roman"/>
        <family val="1"/>
      </rPr>
      <t xml:space="preserve">     </t>
    </r>
    <r>
      <rPr>
        <sz val="10"/>
        <color rgb="FF31302F"/>
        <rFont val="Calibri"/>
        <family val="2"/>
      </rPr>
      <t xml:space="preserve">B_06.01.0080 “Recovery time objective of the function”
</t>
    </r>
    <r>
      <rPr>
        <sz val="10"/>
        <color rgb="FF31302F"/>
        <rFont val="Symbol"/>
        <family val="1"/>
      </rPr>
      <t></t>
    </r>
    <r>
      <rPr>
        <sz val="10"/>
        <color rgb="FF31302F"/>
        <rFont val="Times New Roman"/>
        <family val="1"/>
      </rPr>
      <t xml:space="preserve">     </t>
    </r>
    <r>
      <rPr>
        <sz val="10"/>
        <color rgb="FF31302F"/>
        <rFont val="Calibri"/>
        <family val="2"/>
      </rPr>
      <t xml:space="preserve">B_06.01.0090 “Recovery point objective of the function”
</t>
    </r>
    <r>
      <rPr>
        <sz val="10"/>
        <color rgb="FF31302F"/>
        <rFont val="Symbol"/>
        <family val="1"/>
      </rPr>
      <t></t>
    </r>
    <r>
      <rPr>
        <sz val="10"/>
        <color rgb="FF31302F"/>
        <rFont val="Times New Roman"/>
        <family val="1"/>
      </rPr>
      <t xml:space="preserve">     </t>
    </r>
    <r>
      <rPr>
        <sz val="10"/>
        <color rgb="FF31302F"/>
        <rFont val="Calibri"/>
        <family val="2"/>
      </rPr>
      <t xml:space="preserve">B_06.01.0100 “Impact of discontinuing the function” </t>
    </r>
    <r>
      <rPr>
        <sz val="10"/>
        <rFont val="Calibri"/>
        <family val="2"/>
      </rPr>
      <t>Please also refer to DORA Q&amp;A 171.</t>
    </r>
  </si>
  <si>
    <r>
      <rPr>
        <sz val="10"/>
        <rFont val="Calibri"/>
        <family val="2"/>
      </rPr>
      <t>How to report the type of identification code in data field B_05.01.0020 when using codes other than LEI or EUID? The fill-in instructions for field B_05.01.0020 in the ITS include 'Country Code’+Underscore+Type of Code’ as an option for
non-LEI and non EUID code. The instructions for this</t>
    </r>
    <r>
      <rPr>
        <sz val="11"/>
        <color theme="1"/>
        <rFont val="Calibri"/>
        <family val="2"/>
        <scheme val="minor"/>
      </rPr>
      <t xml:space="preserve"> data filed are not consistent with the instruction for other similar data fields, e.g. B_05.01.0040.</t>
    </r>
  </si>
  <si>
    <t>When reporting data field B_05.01.0020, financial entities should choose only the values from the closed set of options, without including the country code. One of the following values can be chosen:
1.     ‘LEI’ for LEI
2.     ‘EUID’ for EUID
3.     CRN for Corporate registration number
4.     VAT for VAT number
5.     PNR for Passport Number
6.     NIN for National Identity Number
This is valid for all fields that make reference to B_05.01.0020.
Only LEI or EUID can be used for legal persons, as identified in B_05.01.0070, whereas alternative codes may be used for individuals acting in a business capacity, i.e. physical person. Only LEI can be used for legal persons that are not established in the Union. Please also refer to DORA Q&amp;A 146.</t>
  </si>
  <si>
    <r>
      <rPr>
        <sz val="10"/>
        <rFont val="Calibri"/>
        <family val="2"/>
      </rPr>
      <t xml:space="preserve">Indeed, the published version of the final ITS (version published in the EU Official Journal </t>
    </r>
    <r>
      <rPr>
        <u/>
        <sz val="10"/>
        <color rgb="FF2E5673"/>
        <rFont val="Calibri"/>
        <family val="2"/>
      </rPr>
      <t>https://eur-</t>
    </r>
    <r>
      <rPr>
        <sz val="10"/>
        <color rgb="FF2E5673"/>
        <rFont val="Calibri"/>
        <family val="2"/>
      </rPr>
      <t xml:space="preserve"> </t>
    </r>
    <r>
      <rPr>
        <u/>
        <sz val="10"/>
        <color rgb="FF2E5673"/>
        <rFont val="Calibri"/>
        <family val="2"/>
      </rPr>
      <t>lex.europa.eu/legal-content/EN/TXT/?uri=CELEX:32024R2956</t>
    </r>
    <r>
      <rPr>
        <sz val="10"/>
        <rFont val="Calibri"/>
        <family val="2"/>
      </rPr>
      <t xml:space="preserve">)  has  some  typos  that  do  not  affect  the application of the legal act or the use of data point model for reporting of the registers of information. Such typos also do not necessitate clarifications through Q&amp;A and will be addressed when the ITS will be updated.
</t>
    </r>
    <r>
      <rPr>
        <sz val="10"/>
        <rFont val="Calibri"/>
        <family val="2"/>
      </rPr>
      <t xml:space="preserve">Such typos include inter alia:
</t>
    </r>
    <r>
      <rPr>
        <sz val="10"/>
        <rFont val="Symbol"/>
        <family val="1"/>
      </rPr>
      <t></t>
    </r>
    <r>
      <rPr>
        <sz val="10"/>
        <rFont val="Times New Roman"/>
        <family val="1"/>
      </rPr>
      <t xml:space="preserve">     </t>
    </r>
    <r>
      <rPr>
        <sz val="10"/>
        <rFont val="Calibri"/>
        <family val="2"/>
      </rPr>
      <t xml:space="preserve">In the instructions to data field B_07.01.0110 the numbering of the drop-down values is not sequential. This does not affect the reporting as the reporting is done using the codes
</t>
    </r>
    <r>
      <rPr>
        <sz val="10"/>
        <rFont val="Symbol"/>
        <family val="1"/>
      </rPr>
      <t></t>
    </r>
    <r>
      <rPr>
        <sz val="10"/>
        <rFont val="Times New Roman"/>
        <family val="1"/>
      </rPr>
      <t xml:space="preserve">     </t>
    </r>
    <r>
      <rPr>
        <sz val="10"/>
        <rFont val="Calibri"/>
        <family val="2"/>
      </rPr>
      <t>Name of data field B_05.01.0090 includes reference to data field B_05.01.0070, whereas the correct  reference  as  explained  in  the  instructions  to  the  same  data  field  should  be  to B_05.01.0100.</t>
    </r>
  </si>
  <si>
    <r>
      <rPr>
        <sz val="10"/>
        <rFont val="Calibri"/>
        <family val="2"/>
      </rPr>
      <t>Scope    of    the register</t>
    </r>
  </si>
  <si>
    <r>
      <rPr>
        <sz val="10"/>
        <rFont val="Calibri"/>
        <family val="2"/>
      </rPr>
      <t>Should  financial  entities  include  information  about their branches in the RoI?</t>
    </r>
  </si>
  <si>
    <r>
      <rPr>
        <sz val="10"/>
        <rFont val="Calibri"/>
        <family val="2"/>
      </rPr>
      <t>Yes. The RoI cover branches of financial entities with a set of dedicated templates. See the following FAQ 50 for more details.</t>
    </r>
  </si>
  <si>
    <r>
      <rPr>
        <sz val="10"/>
        <rFont val="Calibri"/>
        <family val="2"/>
      </rPr>
      <t>To  what  extent  should  the  register  of  information cover  entities  that  are  located  in  third  countries (subsidiaries and branches in third countries)?</t>
    </r>
  </si>
  <si>
    <r>
      <rPr>
        <sz val="10"/>
        <rFont val="Calibri"/>
        <family val="2"/>
      </rPr>
      <t>The scope of the registers of information held at the sub-consolidated and consolidated basis should reflect all  financial  entities  and  their  branches  that  belong  to  their  consolidation  scope  in  accordance  with Directive 2013/34/EU.</t>
    </r>
    <r>
      <rPr>
        <sz val="10"/>
        <rFont val="Calibri"/>
        <family val="2"/>
      </rPr>
      <t xml:space="preserve"> When reporting the registers of information to the ESAs for the purposes of the CTPP designation, the registers of information should include only financial entities, and their branches licenced and operating in the EU. Therefore, financial entities that are subsidiaries of the EU financial entities or branches in third countries may be excluded for the purposes of reporting to the ESAs.</t>
    </r>
  </si>
  <si>
    <r>
      <rPr>
        <sz val="10"/>
        <rFont val="Calibri"/>
        <family val="2"/>
      </rPr>
      <t>Are  IORPs  expected  to  consolidate  their  registers with  the  sponsor's  financial  entity?  Would  they  be expected to be separate?</t>
    </r>
  </si>
  <si>
    <r>
      <rPr>
        <sz val="10"/>
        <rFont val="Calibri"/>
        <family val="2"/>
      </rPr>
      <t>Consolidation is expected for all Financial Entities in scope of DORA that are part of the same group. If the sponsor’  is  not  a  financial  entity  in  scope  of  DORA  or  if  the  sponsor  is  not  part  of  the  same  group, consolidation is not expected.</t>
    </r>
  </si>
  <si>
    <r>
      <rPr>
        <sz val="10"/>
        <rFont val="Calibri"/>
        <family val="2"/>
      </rPr>
      <t>Scope    of    the registers</t>
    </r>
  </si>
  <si>
    <r>
      <rPr>
        <sz val="10"/>
        <rFont val="Calibri"/>
        <family val="2"/>
      </rPr>
      <t xml:space="preserve">In accordance with the final text of the ITS as published in the EU Official Journal, there is no requirement to include into the register terminated or expired contracts. Therefore, the data field B_02.02.0080 should have only the date of the end of the contract as provided in the contract itself, where relevant (e.g. date in the future).
</t>
    </r>
    <r>
      <rPr>
        <sz val="10"/>
        <rFont val="Calibri"/>
        <family val="2"/>
      </rPr>
      <t>As the register should not include expired/terminated contracts, the data filed B_02.02.0090 requiring the reason for the termination or end of the contractual arrangements should be left empty.</t>
    </r>
  </si>
  <si>
    <r>
      <rPr>
        <sz val="10"/>
        <rFont val="Calibri"/>
        <family val="2"/>
      </rPr>
      <t>Retention period</t>
    </r>
  </si>
  <si>
    <r>
      <rPr>
        <sz val="10"/>
        <rFont val="Calibri"/>
        <family val="2"/>
      </rPr>
      <t>The requirement to hold  data in  the Register  for 5 years was removed from the final ITS, can you advise what the retention period expectations are around the data held in the Register please?</t>
    </r>
  </si>
  <si>
    <r>
      <rPr>
        <sz val="10"/>
        <rFont val="Calibri"/>
        <family val="2"/>
      </rPr>
      <t>Indeed, the requirement to keep the expired and terminated contracts in the registers has been removed from the final ITS and therefor only active contracts need to be reported to the ESAs. There is also no formal requirements in the ITS regarding data retention and therefore the usual data retention policies at the financial entities should apply to the registers of information and the underlying data.</t>
    </r>
  </si>
  <si>
    <r>
      <rPr>
        <sz val="10"/>
        <rFont val="Calibri"/>
        <family val="2"/>
      </rPr>
      <t>Definition of ICT services</t>
    </r>
  </si>
  <si>
    <r>
      <rPr>
        <sz val="10"/>
        <rFont val="Calibri"/>
        <family val="2"/>
      </rPr>
      <t>What types of services should be considered as ICT services?</t>
    </r>
  </si>
  <si>
    <r>
      <rPr>
        <sz val="10"/>
        <rFont val="Calibri"/>
        <family val="2"/>
      </rPr>
      <t>Please  refer  to  DORA  Q&amp;A  30  on  the  scope  of  the  ICT  services  (</t>
    </r>
    <r>
      <rPr>
        <u/>
        <sz val="10"/>
        <color rgb="FF2E5673"/>
        <rFont val="Calibri"/>
        <family val="2"/>
      </rPr>
      <t>https://www.eiopa.europa.eu/qa-</t>
    </r>
    <r>
      <rPr>
        <sz val="10"/>
        <color rgb="FF2E5673"/>
        <rFont val="Calibri"/>
        <family val="2"/>
      </rPr>
      <t xml:space="preserve"> </t>
    </r>
    <r>
      <rPr>
        <u/>
        <sz val="10"/>
        <color rgb="FF2E5673"/>
        <rFont val="Calibri"/>
        <family val="2"/>
      </rPr>
      <t>regulation/questions-and-answers-database/2999-dora030_en</t>
    </r>
    <r>
      <rPr>
        <sz val="10"/>
        <rFont val="Calibri"/>
        <family val="2"/>
      </rPr>
      <t>). Then, entities are considered ICT third- party service providers if they correspond to the definition of Article 3(19) of DORA or ICT intra-group service provider if they correspond to the definition of Article 3(20) of DORA.</t>
    </r>
  </si>
  <si>
    <r>
      <rPr>
        <sz val="10"/>
        <rFont val="Calibri"/>
        <family val="2"/>
      </rPr>
      <t>Definition of ICT services and ICT service providers</t>
    </r>
  </si>
  <si>
    <r>
      <rPr>
        <sz val="10"/>
        <rFont val="Calibri"/>
        <family val="2"/>
      </rPr>
      <t>Would  external services  such  as  those provided  by VISA,  Mastercard  be  considered  as  ICT  services?  If yes, under which category they should fall?</t>
    </r>
  </si>
  <si>
    <r>
      <rPr>
        <sz val="10"/>
        <rFont val="Calibri"/>
        <family val="2"/>
      </rPr>
      <t>This question is dealt by DORA Q&amp;A 161 on the definition and scope of ICT services in relation to operators of  payments  systems  and  entities  involved  in  payment  processing  activities.  This  Q&amp;A  is  still  under development.</t>
    </r>
  </si>
  <si>
    <r>
      <rPr>
        <sz val="10"/>
        <rFont val="Calibri"/>
        <family val="2"/>
      </rPr>
      <t xml:space="preserve">There  is  no  list  of  functions  to  use  to  fill  in  field  B_06.01.0010.  According  to  the  ITS  on  register  of information, financial entities shall identify and provide information on all functions of the financial entity according to the financial entity’s internal organisation supported by an ICT service provided by ICT third- party service providers.
</t>
    </r>
    <r>
      <rPr>
        <sz val="10"/>
        <rFont val="Calibri"/>
        <family val="2"/>
      </rPr>
      <t xml:space="preserve">The question is dealt in DORA Q&amp;A 19 on definition of ‘functions’.
</t>
    </r>
    <r>
      <rPr>
        <sz val="10"/>
        <color rgb="FF44536A"/>
        <rFont val="Calibri"/>
        <family val="2"/>
      </rPr>
      <t xml:space="preserve">DORA does not define ‘function’ to enable flexibility for the financial entities (FEs) to identify their functions in accordance with their operational and organisational framework.
</t>
    </r>
    <r>
      <rPr>
        <sz val="10"/>
        <color rgb="FF44536A"/>
        <rFont val="Calibri"/>
        <family val="2"/>
      </rPr>
      <t xml:space="preserve">Without prejudice to Recital (70) and Article 3(22) of DORA, functions correspond to activities, services or operations (or clusters of them). Functions may include:
</t>
    </r>
    <r>
      <rPr>
        <sz val="10"/>
        <color rgb="FF44536A"/>
        <rFont val="Wingdings"/>
        <charset val="2"/>
      </rPr>
      <t></t>
    </r>
    <r>
      <rPr>
        <sz val="10"/>
        <color rgb="FF44536A"/>
        <rFont val="Times New Roman"/>
        <family val="1"/>
      </rPr>
      <t xml:space="preserve">     </t>
    </r>
    <r>
      <rPr>
        <sz val="10"/>
        <color rgb="FF44536A"/>
        <rFont val="Calibri"/>
        <family val="2"/>
      </rPr>
      <t xml:space="preserve">those directly tied to the FE’s core business activities; and
</t>
    </r>
    <r>
      <rPr>
        <sz val="10"/>
        <color rgb="FF44536A"/>
        <rFont val="Wingdings"/>
        <charset val="2"/>
      </rPr>
      <t></t>
    </r>
    <r>
      <rPr>
        <sz val="10"/>
        <color rgb="FF44536A"/>
        <rFont val="Times New Roman"/>
        <family val="1"/>
      </rPr>
      <t xml:space="preserve">     </t>
    </r>
    <r>
      <rPr>
        <sz val="10"/>
        <color rgb="FF44536A"/>
        <rFont val="Calibri"/>
        <family val="2"/>
      </rPr>
      <t xml:space="preserve">those to be categorized as ‘support functions’ which enable the core activities to operate effectively.
</t>
    </r>
    <r>
      <rPr>
        <sz val="10"/>
        <color rgb="FF44536A"/>
        <rFont val="Calibri"/>
        <family val="2"/>
      </rPr>
      <t>Among all of the FE’s functions, the FE must designate those deemed critical or important functions as defined in Article 3(22) of DORA.</t>
    </r>
  </si>
  <si>
    <r>
      <rPr>
        <sz val="10"/>
        <rFont val="Calibri"/>
        <family val="2"/>
      </rPr>
      <t>Field  B_01.02.0050  is  mandatory  and  should  be  filled  in  also  when  the  entity  being  reported  in  this template is not a financial entity, following the fill in instructions and choosing one options from the drop- down  menu.  Therefore,  the  reference  to  ‘where  applicable’  in  the  name  of  the  data  field  should  be disregarded, and the drop-down values provided should be applied to all types of entities.</t>
    </r>
    <r>
      <rPr>
        <sz val="10"/>
        <rFont val="Calibri"/>
        <family val="2"/>
      </rPr>
      <t xml:space="preserve"> Where an entity fulfils more than one options from the closed list, the higher- level option applicable to the entity should be selected.
Please also refer to answer to DORA Q&amp;A 140.</t>
    </r>
  </si>
  <si>
    <r>
      <rPr>
        <sz val="10"/>
        <rFont val="Calibri"/>
        <family val="2"/>
      </rPr>
      <t xml:space="preserve">If the financial entity does not have a direct parent undertaking, it should report its own LEI in the field B_01.02.0060,  as  already  reported  in  B_01.02.0010 for the same entity,  i.e.,  the LEI of an  entity itself should be repeated.
</t>
    </r>
    <r>
      <rPr>
        <sz val="10"/>
        <rFont val="Calibri"/>
        <family val="2"/>
      </rPr>
      <t>Please also refer to DORA Q&amp;A 141.</t>
    </r>
  </si>
  <si>
    <r>
      <rPr>
        <sz val="10"/>
        <rFont val="Calibri"/>
        <family val="2"/>
      </rPr>
      <t>According  to  the  data  model  (</t>
    </r>
    <r>
      <rPr>
        <u/>
        <sz val="10"/>
        <color rgb="FF2E5673"/>
        <rFont val="Calibri"/>
        <family val="2"/>
      </rPr>
      <t>Data  Model  for  DORA  RoI.pdf</t>
    </r>
    <r>
      <rPr>
        <sz val="10"/>
        <rFont val="Calibri"/>
        <family val="2"/>
      </rPr>
      <t xml:space="preserve">)  data  field  B_02.02.0130  is  marked  as  a primary key value. As a result, it should not be missing or reported empty. The option "Not Applicable" was added to the closed set of options.  If the ICT service is not supporting a critical or important function (i.e.,  B_06.01.0060  =  ‘No’  for  the  corresponding  function  identifier),  then  the  option  ‘Not  Applicable’ should be used. The field should be filled in with the country of service otherwise.
</t>
    </r>
    <r>
      <rPr>
        <sz val="10"/>
        <rFont val="Calibri"/>
        <family val="2"/>
      </rPr>
      <t>Please refer also refer to DORA Q&amp;A 142.</t>
    </r>
  </si>
  <si>
    <r>
      <rPr>
        <sz val="10"/>
        <rFont val="Calibri"/>
        <family val="2"/>
      </rPr>
      <t xml:space="preserve">B_02.02.0130  refers  to  the  country  where  the  ICT  service  is  processed  by  the  ICT  service  provider.  It focuses on the operational aspect of provision of the ICT service:
</t>
    </r>
    <r>
      <rPr>
        <sz val="10"/>
        <rFont val="Wingdings"/>
        <charset val="2"/>
      </rPr>
      <t></t>
    </r>
    <r>
      <rPr>
        <sz val="10"/>
        <rFont val="Times New Roman"/>
        <family val="1"/>
      </rPr>
      <t xml:space="preserve">     </t>
    </r>
    <r>
      <rPr>
        <sz val="10"/>
        <rFont val="Calibri"/>
        <family val="2"/>
      </rPr>
      <t xml:space="preserve">It does not focus on the locations of registered offices unless those locations are actively involved in the ICT service provision;
</t>
    </r>
    <r>
      <rPr>
        <sz val="10"/>
        <rFont val="Wingdings"/>
        <charset val="2"/>
      </rPr>
      <t></t>
    </r>
    <r>
      <rPr>
        <sz val="10"/>
        <rFont val="Times New Roman"/>
        <family val="1"/>
      </rPr>
      <t xml:space="preserve">     </t>
    </r>
    <r>
      <rPr>
        <sz val="10"/>
        <rFont val="Calibri"/>
        <family val="2"/>
      </rPr>
      <t>The countries where customers are based could be relevant if they affect the service’s operational footprint (i.e. localised processing of the ICT service).</t>
    </r>
  </si>
  <si>
    <r>
      <rPr>
        <sz val="10"/>
        <rFont val="Calibri"/>
        <family val="2"/>
      </rPr>
      <t>The  Register  of  Information  ITS  require ICT  third- party service providers to confirm the “B_02.02.0130
- Country  of provision  of the ICT services”. Can  the ESAs provide further guidance on this data point and what  exactly  they  mean  by  this  as  it  is  open  to interpretation in the way it is drafted? For example,
does this refer to the countries where a company has</t>
    </r>
    <r>
      <rPr>
        <sz val="11"/>
        <color theme="1"/>
        <rFont val="Calibri"/>
        <family val="2"/>
        <scheme val="minor"/>
      </rPr>
      <t xml:space="preserve"> registered  offices/affiliates,  or  does  it  mean  the countries where a company’s customers are based?</t>
    </r>
  </si>
  <si>
    <r>
      <rPr>
        <sz val="10"/>
        <rFont val="Calibri"/>
        <family val="2"/>
      </rPr>
      <t>According  to  the  data  model  (</t>
    </r>
    <r>
      <rPr>
        <u/>
        <sz val="10"/>
        <color rgb="FF2E5673"/>
        <rFont val="Calibri"/>
        <family val="2"/>
      </rPr>
      <t>Data  Model  for  DORA  RoI.pdf</t>
    </r>
    <r>
      <rPr>
        <sz val="10"/>
        <rFont val="Calibri"/>
        <family val="2"/>
      </rPr>
      <t xml:space="preserve">),  data  field  B_02.02.0150  is  marked  as  a primary key value. As result it should not be missing or reported empty. The option ‘Not Applicable’ was added to the closed set of options. If the ICT service is not related to storage of data (B_02.02.0140 = 'No'), then the option ‘Not Applicable’ should be used. The field should be filled in with the country of storage of the data otherwise.
</t>
    </r>
    <r>
      <rPr>
        <sz val="10"/>
        <rFont val="Calibri"/>
        <family val="2"/>
      </rPr>
      <t>Please also refer to DORA Q&amp;A 143.</t>
    </r>
  </si>
  <si>
    <r>
      <rPr>
        <sz val="10"/>
        <rFont val="Calibri"/>
        <family val="2"/>
      </rPr>
      <t xml:space="preserve">The  Register  of  Information  ITS  require  ICT  service providers to confirm the “B_02.02.0150 - Location of the  data  at  rest  (storage)”  and  “B_02.02.0160  - Location of management of the data (processing)”. Are ICT service providers required to populate these fields for:
</t>
    </r>
    <r>
      <rPr>
        <sz val="10"/>
        <rFont val="Symbol"/>
        <family val="1"/>
      </rPr>
      <t></t>
    </r>
    <r>
      <rPr>
        <sz val="10"/>
        <rFont val="Times New Roman"/>
        <family val="1"/>
      </rPr>
      <t xml:space="preserve">     </t>
    </r>
    <r>
      <rPr>
        <sz val="10"/>
        <rFont val="Calibri"/>
        <family val="2"/>
      </rPr>
      <t xml:space="preserve">direct ICT third-party service providers;
</t>
    </r>
    <r>
      <rPr>
        <sz val="10"/>
        <rFont val="Symbol"/>
        <family val="1"/>
      </rPr>
      <t></t>
    </r>
    <r>
      <rPr>
        <sz val="10"/>
        <rFont val="Times New Roman"/>
        <family val="1"/>
      </rPr>
      <t xml:space="preserve">     </t>
    </r>
    <r>
      <rPr>
        <sz val="10"/>
        <rFont val="Calibri"/>
        <family val="2"/>
      </rPr>
      <t xml:space="preserve">all subcontractors; and
</t>
    </r>
    <r>
      <rPr>
        <sz val="10"/>
        <rFont val="Symbol"/>
        <family val="1"/>
      </rPr>
      <t></t>
    </r>
    <r>
      <rPr>
        <sz val="10"/>
        <rFont val="Times New Roman"/>
        <family val="1"/>
      </rPr>
      <t xml:space="preserve">     </t>
    </r>
    <r>
      <rPr>
        <sz val="10"/>
        <rFont val="Calibri"/>
        <family val="2"/>
      </rPr>
      <t>all ultimate parent undertakings of the ICT third- party service providers?</t>
    </r>
  </si>
  <si>
    <r>
      <rPr>
        <sz val="10"/>
        <rFont val="Calibri"/>
        <family val="2"/>
      </rPr>
      <t>The obligation of filling the RoI is for financial entities not ICT third-party service providers. B_02.02.0150 and B_02.02.0160 refers to the location of the data and processing of the data of the FEs (not the data of the  potential  other  clients  of  the  ICT  service  provider).  Depending  on  how  the  ICT  service  provider  is hosting and processing the data it could be manage directly by the direct ICT third-party service providers or by its potential subcontractor. However, this level of granularity on who is hosting and processing is not required by the RoI but only the location. It focuses on the operational aspect of provision of the ICT service.</t>
    </r>
  </si>
  <si>
    <r>
      <rPr>
        <sz val="10"/>
        <rFont val="Calibri"/>
        <family val="2"/>
      </rPr>
      <t>According  to  the  data  model  (</t>
    </r>
    <r>
      <rPr>
        <u/>
        <sz val="10"/>
        <color rgb="FF2E5673"/>
        <rFont val="Calibri"/>
        <family val="2"/>
      </rPr>
      <t>Data  Model  for  DORA  RoI.pdf</t>
    </r>
    <r>
      <rPr>
        <sz val="10"/>
        <rFont val="Calibri"/>
        <family val="2"/>
      </rPr>
      <t xml:space="preserve">),  data  field  B_02.02.0160  is  marked  as  a primary key value. As result it should not be missing or reported empty. The option ‘Not Applicable’ was added to the closed set of options. If the ICT service is not based / does not foresee data processing, then the option ‘Not Applicable’ should be used. The field should be filled in with the country of data processing otherwise.
</t>
    </r>
    <r>
      <rPr>
        <sz val="10"/>
        <rFont val="Calibri"/>
        <family val="2"/>
      </rPr>
      <t>Please also refer to DORA Q&amp;A 144.</t>
    </r>
  </si>
  <si>
    <r>
      <rPr>
        <sz val="10"/>
        <rFont val="Calibri"/>
        <family val="2"/>
      </rPr>
      <t>According  to  the  data  model  (</t>
    </r>
    <r>
      <rPr>
        <u/>
        <sz val="10"/>
        <color rgb="FF2E5673"/>
        <rFont val="Calibri"/>
        <family val="2"/>
      </rPr>
      <t>Data  Model  for  DORA  RoI.pdf</t>
    </r>
    <r>
      <rPr>
        <sz val="10"/>
        <rFont val="Calibri"/>
        <family val="2"/>
      </rPr>
      <t xml:space="preserve">)  data  field  B_04.01.0040  is  marked  as  a primary key value. As result it should not be missing or reported empty. The field should be filled in with ‘Not Applicable’ if the financial entity is not a branch (i.e., option 2 is selected in B_04.01.0030).
</t>
    </r>
    <r>
      <rPr>
        <sz val="10"/>
        <rFont val="Calibri"/>
        <family val="2"/>
      </rPr>
      <t>Please also refer to DORA Q&amp;A 145.</t>
    </r>
  </si>
  <si>
    <r>
      <rPr>
        <sz val="10"/>
        <rFont val="Calibri"/>
        <family val="2"/>
      </rPr>
      <t>According  to  the  data  model  (</t>
    </r>
    <r>
      <rPr>
        <u/>
        <sz val="10"/>
        <color rgb="FF2E5673"/>
        <rFont val="Calibri"/>
        <family val="2"/>
      </rPr>
      <t>Data  Model  for  DORA  RoI.pdf</t>
    </r>
    <r>
      <rPr>
        <sz val="10"/>
        <rFont val="Calibri"/>
        <family val="2"/>
      </rPr>
      <t xml:space="preserve">)  data  field  B_05.02.0060  is  marked  as  a primary key value. As a result it should not be missing or reported empty. If the ICT third-party service provider  (field  B_05.02.0030)  is  a  direct  ICT  third-party  service  provider  i.e.  at  ‘rank’  r  =  1  (field B_05.02.0050), field B_05.02.0060 should be filled in with the same value reported in B_05.02.0030.
</t>
    </r>
    <r>
      <rPr>
        <sz val="10"/>
        <rFont val="Calibri"/>
        <family val="2"/>
      </rPr>
      <t>Please also refer to DORA Q&amp;A 147.</t>
    </r>
  </si>
  <si>
    <r>
      <rPr>
        <sz val="10"/>
        <rFont val="Calibri"/>
        <family val="2"/>
      </rPr>
      <t>In  the  register  an  ICT  service  provider  can  only  be linked  to  one  function.  How  can  an  ICT  service provider be mapped to multiple functions?</t>
    </r>
  </si>
  <si>
    <r>
      <rPr>
        <sz val="10"/>
        <rFont val="Calibri"/>
        <family val="2"/>
      </rPr>
      <t>ICT TPPs could be linked to multiple functions and ICT services, by adding a different entry (row) for each function.</t>
    </r>
  </si>
  <si>
    <r>
      <rPr>
        <sz val="10"/>
        <rFont val="Calibri"/>
        <family val="2"/>
      </rPr>
      <t>Financial entities should define the data sensitivity internally as it is relative to the business of the financial entity. The financial entity could provide explanation or description on how it assesses the data sensitivity in template B_99.01.</t>
    </r>
  </si>
  <si>
    <r>
      <rPr>
        <sz val="10"/>
        <rFont val="Calibri"/>
        <family val="2"/>
      </rPr>
      <t>In case of multiples entities making use of the same contract, financial entities should add additional rows to reflect this situation in the register of information.</t>
    </r>
  </si>
  <si>
    <r>
      <rPr>
        <sz val="10"/>
        <rFont val="Calibri"/>
        <family val="2"/>
      </rPr>
      <t>If  an  ICT  service  provider  is  not  identified  by  the financial entities as providing ICT services supporting critical  or  important  functions,  should  it  be  still included into the register?</t>
    </r>
  </si>
  <si>
    <r>
      <rPr>
        <sz val="10"/>
        <rFont val="Calibri"/>
        <family val="2"/>
      </rPr>
      <t>Yes, DORA Article 28(3) requires the financial entities to maintain and update a register of information in relation to all contractual arrangements on the use of ICT services provided by ICT third-party service providers, so all such providers should be identified in template B_05.01.</t>
    </r>
  </si>
  <si>
    <r>
      <rPr>
        <sz val="10"/>
        <rFont val="Calibri"/>
        <family val="2"/>
      </rPr>
      <t>Intra-group service providers</t>
    </r>
  </si>
  <si>
    <r>
      <rPr>
        <sz val="10"/>
        <rFont val="Calibri"/>
        <family val="2"/>
      </rPr>
      <t>Template B_05.02 should contain records of all covering the ICT service supply chain shall include, where applicable:
a)     all direct ICT third-party service providers;
b)    all ICT intragroup service providers;
c)     for  the  ICT  services  supporting  a  critical  or  important  function  or  material  part  thereof,  all subcontractors  that  effectively  underpin  the  provision  of  those  ICT  services  (i.e.  all  the</t>
    </r>
    <r>
      <rPr>
        <sz val="11"/>
        <color theme="1"/>
        <rFont val="Calibri"/>
        <family val="2"/>
        <scheme val="minor"/>
      </rPr>
      <t xml:space="preserve"> subcontractors  providing  ICT  services  whose  disruption  would  impair  the  security  or  the continuity of the service provision);
d)    where an ICT intragroup service provider uses subcontractors to provide their ICT services to the financial entity, at least the first extra-group subcontractor even if the ICT services provided do not support a critical or important function or material parts thereof.
However,  first  all  of  these  entities  need  to  be  identified  in  template  B_05.01  in  accordance  with  the instructions to that template.</t>
    </r>
  </si>
  <si>
    <r>
      <rPr>
        <sz val="10"/>
        <rFont val="Calibri"/>
        <family val="2"/>
      </rPr>
      <t xml:space="preserve">If an unlicenced group service company signs the TPP ICT services contracts and then has a contract with the Group re/insurance undertakings to provide the ICT services, should this be considered as intra-group outsourcing or signing the contracts on behalf of the entities using services?
</t>
    </r>
    <r>
      <rPr>
        <sz val="10"/>
        <rFont val="Calibri"/>
        <family val="2"/>
      </rPr>
      <t>Is it mandatory to report all contractual arrangement for the use of ICT services provided by the same ICT TPP (including intragroup provider)?</t>
    </r>
  </si>
  <si>
    <r>
      <rPr>
        <sz val="10"/>
        <rFont val="Calibri"/>
        <family val="2"/>
      </rPr>
      <t xml:space="preserve">Article 30(1) of DORA reads </t>
    </r>
    <r>
      <rPr>
        <i/>
        <sz val="10"/>
        <rFont val="Calibri"/>
        <family val="2"/>
      </rPr>
      <t xml:space="preserve">‘The rights and obligations of the financial entity and of the ICT third-party service provider shall be clearly allocated and set out in writing. The full contract shall include the service level agreements and be documented in one written document which shall be available to the parties on paper, or in a document with another downloadable, durable and accessible format.’
</t>
    </r>
    <r>
      <rPr>
        <sz val="10"/>
        <rFont val="Calibri"/>
        <family val="2"/>
      </rPr>
      <t>The RoI templates explicitly request to report for each contract the entities signing the contract, the ICT third-party service provider providing the ICT services and  the financial entities  making use of the ICT services. In case of multiple relations, additional row should be added.</t>
    </r>
  </si>
  <si>
    <r>
      <rPr>
        <sz val="10"/>
        <rFont val="Calibri"/>
        <family val="2"/>
      </rPr>
      <t>Does  the  RoI  have  to  include  the  intra-group  ICT service providers?</t>
    </r>
  </si>
  <si>
    <r>
      <rPr>
        <sz val="10"/>
        <rFont val="Calibri"/>
        <family val="2"/>
      </rPr>
      <t>Yes, the RoI templates should include cases where financial entities make use of ICT services provided by intra-group ICT service providers.</t>
    </r>
  </si>
  <si>
    <r>
      <rPr>
        <sz val="10"/>
        <rFont val="Calibri"/>
        <family val="2"/>
      </rPr>
      <t>All contracts should be reported in template B_02.01, including intra-group arrangements. All reference numbers of the contractual arrangements reported in B_02.03 for the intra-group arrangements should also be reported in B_02.01.</t>
    </r>
  </si>
  <si>
    <r>
      <rPr>
        <sz val="10"/>
        <rFont val="Calibri"/>
        <family val="2"/>
      </rPr>
      <t xml:space="preserve">Both  the  main  intra-group  contract  and  the  contract with  the  external  ICT  TPP  should  be  reported  in template B_02.01:
</t>
    </r>
    <r>
      <rPr>
        <sz val="10"/>
        <rFont val="Symbol"/>
        <family val="1"/>
      </rPr>
      <t></t>
    </r>
    <r>
      <rPr>
        <sz val="10"/>
        <rFont val="Times New Roman"/>
        <family val="1"/>
      </rPr>
      <t xml:space="preserve">     </t>
    </r>
    <r>
      <rPr>
        <sz val="10"/>
        <rFont val="Calibri"/>
        <family val="2"/>
      </rPr>
      <t xml:space="preserve">Field B_02.03.0010 should be filled in with the reference number of the contractual arrangement reference  number  of  the  contractual  arrangement  between  the  entity  making  use  of  the  ICT service(s) provided and the ICT intra-group service provider (main intra-group contract).
</t>
    </r>
    <r>
      <rPr>
        <sz val="11"/>
        <color theme="1"/>
        <rFont val="Calibri"/>
        <family val="2"/>
        <scheme val="minor"/>
      </rPr>
      <t>     Field B_02.03.0020 should be filled in with the contractual arrangement reference number of the contractual  arrangement  between  the  ICT  intra-group  service  provider  of  the  contractual arrangement  in  B_02.03.0010  and  its  direct  ICT  third-party  service  provider  (contract  with external third party and the intra-group provider).</t>
    </r>
  </si>
  <si>
    <r>
      <rPr>
        <sz val="10"/>
        <rFont val="Calibri"/>
        <family val="2"/>
      </rPr>
      <t>Branches</t>
    </r>
  </si>
  <si>
    <r>
      <rPr>
        <sz val="10"/>
        <rFont val="Calibri"/>
        <family val="2"/>
      </rPr>
      <t>Are branches considered as financial entities?</t>
    </r>
  </si>
  <si>
    <r>
      <rPr>
        <sz val="10"/>
        <rFont val="Calibri"/>
        <family val="2"/>
      </rPr>
      <t>Branches are not financial entities but are part of the financial entities that are their head office. Please also refer to FAQ 50 for more details.</t>
    </r>
  </si>
  <si>
    <r>
      <rPr>
        <sz val="10"/>
        <rFont val="Calibri"/>
        <family val="2"/>
      </rPr>
      <t>If  the  financial  entity  (or  its  group)  does  not  have  branches,  then  there  is  no  need  to  fill  in  template B_01.03. This empty template still needs to be reported to the ESAs.</t>
    </r>
  </si>
  <si>
    <r>
      <rPr>
        <sz val="10"/>
        <rFont val="Calibri"/>
        <family val="2"/>
      </rPr>
      <t>Are   entities,   established   in   third-countries   and providing  ICT  services  to  financial  entities  that  are part  of  the  same  group,  ICT  intra-group  service providers?</t>
    </r>
  </si>
  <si>
    <r>
      <rPr>
        <sz val="10"/>
        <rFont val="Calibri"/>
        <family val="2"/>
      </rPr>
      <t>If entities that are part of the group but are registered outside the Union provide ICT services to a Union based  financial  entity  within  the  same  group,  they  should  be  considered  as  intra-group  ICT  TPP  and treated in the register of information accordingly.</t>
    </r>
  </si>
  <si>
    <r>
      <rPr>
        <sz val="10"/>
        <rFont val="Calibri"/>
        <family val="2"/>
      </rPr>
      <t>How shall the financial entity at the top of the group be treated in the consolidated information register, if  they  are  providing    all  the  ICT  services  to  the financial  entities  of  the  sub-group?  In  fact,  all  the information would be integrated in the consolidated template multiple times (for each subsidiaries using the  ICT  services  provided  by  the  same  ultimate parent)</t>
    </r>
  </si>
  <si>
    <r>
      <rPr>
        <sz val="10"/>
        <rFont val="Calibri"/>
        <family val="2"/>
      </rPr>
      <t>A parent providing ICT services to financial entities in the group should be treated as an intra-group service provider. Since the consolidated register also needs to include arrangements from the perspective of the entities  using  the  services,  separate  entries  for  all  entities  covered  by  the  arrangements  should  be reported.</t>
    </r>
  </si>
  <si>
    <r>
      <rPr>
        <sz val="10"/>
        <rFont val="Calibri"/>
        <family val="2"/>
      </rPr>
      <t>Supply chain</t>
    </r>
  </si>
  <si>
    <r>
      <rPr>
        <sz val="10"/>
        <rFont val="Calibri"/>
        <family val="2"/>
      </rPr>
      <t>Which type of ICT TPPs are to be reported in the ICT service supply chain?</t>
    </r>
  </si>
  <si>
    <r>
      <rPr>
        <sz val="10"/>
        <rFont val="Calibri"/>
        <family val="2"/>
      </rPr>
      <t>Please refer to Recital (6) and Article 3(6) of ITS on registers of information (Regulation EU 2024/2956). Not all subcontractors  are to be reported  but only  those subcontractors  that effectively  underpin  ICT services   supporting   critical   or   important   functions   or   material   parts   thereof,   including   all   the subcontractors providing ICT services whose disruption would impair the security or the continuity of the service provision. When identifying those subcontractors, financial entities should consider business and ICT service continuity and ICT security aspects.</t>
    </r>
  </si>
  <si>
    <r>
      <rPr>
        <sz val="10"/>
        <rFont val="Calibri"/>
        <family val="2"/>
      </rPr>
      <t>Is there a limitation in the rank of subcontractor in the ICT service supply chain?</t>
    </r>
  </si>
  <si>
    <r>
      <rPr>
        <sz val="10"/>
        <rFont val="Calibri"/>
        <family val="2"/>
      </rPr>
      <t>No, there is no theoretical limit in the rank of an ICT third-party service provider in a ICT service supply chain.</t>
    </r>
  </si>
  <si>
    <r>
      <rPr>
        <sz val="10"/>
        <rFont val="Calibri"/>
        <family val="2"/>
      </rPr>
      <t>The recipient is the ICT third-party service provider at rank n-1 and the subcontractor providing service is then at rank n.</t>
    </r>
  </si>
  <si>
    <r>
      <rPr>
        <sz val="10"/>
        <rFont val="Calibri"/>
        <family val="2"/>
      </rPr>
      <t>What is the meaning of the rank of a ICT TPP within the ICT service supply chain?</t>
    </r>
  </si>
  <si>
    <r>
      <rPr>
        <sz val="10"/>
        <rFont val="Calibri"/>
        <family val="2"/>
      </rPr>
      <t>Rank in the ICT service supply chain refers to the position of an ICT service provider within the ICT service supply chain (irrespective whether some ICT service providers are intra-group or not). It does not refer to group structure of financial entities.</t>
    </r>
  </si>
  <si>
    <r>
      <rPr>
        <sz val="10"/>
        <rFont val="Calibri"/>
        <family val="2"/>
      </rPr>
      <t>How to classify a service which belongs to multiple types  of  ICT  services?  E.g.  SaaS  service  which  also provides ICT security services</t>
    </r>
  </si>
  <si>
    <r>
      <rPr>
        <sz val="10"/>
        <rFont val="Calibri"/>
        <family val="2"/>
      </rPr>
      <t>Each financial entity has to assess to which type of ICT services a specific service belongs. In case an ICT service provider is providing multiple ICT services within a same contractual arrangement to one or more financial entities, additional rows should be added in the corresponding templates to reflect this situation.</t>
    </r>
  </si>
  <si>
    <r>
      <rPr>
        <sz val="10"/>
        <rFont val="Calibri"/>
        <family val="2"/>
      </rPr>
      <t>Could    ICT    intra-group    service    providers    be    a subcontractor in an ICT service supply chain?</t>
    </r>
  </si>
  <si>
    <r>
      <rPr>
        <sz val="10"/>
        <rFont val="Calibri"/>
        <family val="2"/>
      </rPr>
      <t>Subcontractors could be intra or extra group.</t>
    </r>
  </si>
  <si>
    <r>
      <rPr>
        <sz val="10"/>
        <rFont val="Calibri"/>
        <family val="2"/>
      </rPr>
      <t>Is  it  correct  that  a  supply  chain  (identified  by  the contractual arrangement number and the ICT type of service) is composed by only direct/sub-contractors sharing  the  ICT  Service  type?  If  so,  how  should  a supply chain of a SaaS service be built,  where sub- contractors may be IaaS/PaaS sub-contractors?</t>
    </r>
  </si>
  <si>
    <r>
      <rPr>
        <sz val="10"/>
        <rFont val="Calibri"/>
        <family val="2"/>
      </rPr>
      <t xml:space="preserve">The ICT service supply chain is defined by the following:
</t>
    </r>
    <r>
      <rPr>
        <sz val="10"/>
        <rFont val="Symbol"/>
        <family val="1"/>
      </rPr>
      <t></t>
    </r>
    <r>
      <rPr>
        <sz val="10"/>
        <rFont val="Times New Roman"/>
        <family val="1"/>
      </rPr>
      <t xml:space="preserve">     </t>
    </r>
    <r>
      <rPr>
        <sz val="10"/>
        <rFont val="Calibri"/>
        <family val="2"/>
      </rPr>
      <t xml:space="preserve">The contractual arrangement reference number between the financial entity and the direct ICT TPP (rank 1 in the ICT service supply chain);
</t>
    </r>
    <r>
      <rPr>
        <sz val="10"/>
        <rFont val="Symbol"/>
        <family val="1"/>
      </rPr>
      <t></t>
    </r>
    <r>
      <rPr>
        <sz val="10"/>
        <rFont val="Times New Roman"/>
        <family val="1"/>
      </rPr>
      <t xml:space="preserve">     </t>
    </r>
    <r>
      <rPr>
        <sz val="10"/>
        <rFont val="Calibri"/>
        <family val="2"/>
      </rPr>
      <t xml:space="preserve">The  ‘ICT  service’  provided  by  the  direct  ICT  TPP,  if  the  ICT  service  is  supporting  a  critical  or important function or material part thereof;
</t>
    </r>
    <r>
      <rPr>
        <sz val="10"/>
        <rFont val="Symbol"/>
        <family val="1"/>
      </rPr>
      <t></t>
    </r>
    <r>
      <rPr>
        <sz val="10"/>
        <rFont val="Times New Roman"/>
        <family val="1"/>
      </rPr>
      <t xml:space="preserve">     </t>
    </r>
    <r>
      <rPr>
        <sz val="10"/>
        <rFont val="Calibri"/>
        <family val="2"/>
      </rPr>
      <t>All relevant subcontractors that effectively underpin the provision of the ICT service (i.e. all the subcontractors  providing  ICT  services  whose  disruption  would  impair  the  security  or  the continuity of the service provision).</t>
    </r>
  </si>
  <si>
    <r>
      <rPr>
        <sz val="10"/>
        <rFont val="Calibri"/>
        <family val="2"/>
      </rPr>
      <t>Regarding  the  ICT  supply  chain,  in  the  case  of  a Temporary  Joint  Venture  (TJV),  should  the  leading company   or   all   the   participating   companies   be reported In the RoI?</t>
    </r>
  </si>
  <si>
    <r>
      <rPr>
        <sz val="10"/>
        <rFont val="Calibri"/>
        <family val="2"/>
      </rPr>
      <t>The identifiers of all the actual ICT TPP that are part of the ICT service supply chain should be reported (even  in  case  of  temporary  joint-venture).  Information  on  the  owners  of  the  joint-venture  are  to  be reported in template B_05.01.</t>
    </r>
  </si>
  <si>
    <r>
      <rPr>
        <sz val="10"/>
        <rFont val="Calibri"/>
        <family val="2"/>
      </rPr>
      <t>When  RTO  and  RPO  are  defined  for  ICT  services supporting several functions instead of one function, would it need to be the RTO/RPO of the service with the longest RTO/RPO to be reported?</t>
    </r>
  </si>
  <si>
    <r>
      <rPr>
        <sz val="10"/>
        <rFont val="Calibri"/>
        <family val="2"/>
      </rPr>
      <t xml:space="preserve">It is for the financial entities to assess which RPO and RTO is relevant for the functions according to article 12(6) of DORA. RTO and RPO are defined for the functions in the Register of Information.
</t>
    </r>
    <r>
      <rPr>
        <sz val="10"/>
        <rFont val="Calibri"/>
        <family val="2"/>
      </rPr>
      <t>Therefore, when a same ICT service is supporting several functions, the RTO/RPO of the service should comply with the shortest RTO/RPO of the functions supported.</t>
    </r>
  </si>
  <si>
    <r>
      <rPr>
        <sz val="10"/>
        <rFont val="Calibri"/>
        <family val="2"/>
      </rPr>
      <t xml:space="preserve">The type of audit could be:
</t>
    </r>
    <r>
      <rPr>
        <sz val="10"/>
        <rFont val="Calibri"/>
        <family val="2"/>
      </rPr>
      <t xml:space="preserve">(i) the internal audit department or any other additional qualified personnel of the financial entity,
</t>
    </r>
    <r>
      <rPr>
        <sz val="10"/>
        <rFont val="Calibri"/>
        <family val="2"/>
      </rPr>
      <t xml:space="preserve">(ii) a joint team together with other clients of the same ICT third-party service provider (“pooled audit”), or
</t>
    </r>
    <r>
      <rPr>
        <sz val="10"/>
        <rFont val="Calibri"/>
        <family val="2"/>
      </rPr>
      <t>(iii) a third party appointed by the supervised entity to audit the service provider.</t>
    </r>
  </si>
  <si>
    <r>
      <rPr>
        <sz val="10"/>
        <rFont val="Calibri"/>
        <family val="2"/>
      </rPr>
      <t>The objective of this template is to link one intra-group contractual arrangement to another intra-group one. For example: Entities A, B and C are part of the same financial group. Entity A is contracting with Entity B (contract 1) and Entity B is contracting with Entity C (Contract 2) and Entity C is the subcontractor of Entity B for the ICT service used by Entity A. In this case, the template B</t>
    </r>
    <r>
      <rPr>
        <b/>
        <sz val="10"/>
        <rFont val="Calibri"/>
        <family val="2"/>
      </rPr>
      <t>_</t>
    </r>
    <r>
      <rPr>
        <sz val="10"/>
        <rFont val="Calibri"/>
        <family val="2"/>
      </rPr>
      <t xml:space="preserve">02.03 will contain one row linking Contract 1 and Contract 2.
</t>
    </r>
  </si>
  <si>
    <r>
      <rPr>
        <sz val="10"/>
        <rFont val="Calibri"/>
        <family val="2"/>
      </rPr>
      <t>Contractual arrangements</t>
    </r>
  </si>
  <si>
    <r>
      <rPr>
        <sz val="10"/>
        <rFont val="Calibri"/>
        <family val="2"/>
      </rPr>
      <t>How  do  the  types  of  contractual  arrangements  for the    RoI    (standalone/framework/subsequent    or associated agreements) fit with the requirement of "one written document"?</t>
    </r>
  </si>
  <si>
    <r>
      <rPr>
        <sz val="10"/>
        <rFont val="Calibri"/>
        <family val="2"/>
      </rPr>
      <t>It depends on the structure of the contract set between the financial entity and the ICT TPP, for example, they have to indicate if the contract is standalone or a waiver or a complement to a master contract</t>
    </r>
  </si>
  <si>
    <r>
      <rPr>
        <sz val="10"/>
        <rFont val="Calibri"/>
        <family val="2"/>
      </rPr>
      <t>For  a  small  and  interconnected  firm,  would  it  be admissible  that  none  of  the  functions  are  deemed essential? or you expect that every bound entity has at least one or more functions classified as essential for the purposes of DORA?</t>
    </r>
  </si>
  <si>
    <r>
      <rPr>
        <sz val="10"/>
        <rFont val="Calibri"/>
        <family val="2"/>
      </rPr>
      <t>It  is  up  to  each  financial  entity  to  assess  which  of  their  functions  are  deemed  important  or  critical functions, based on the definition of Article 3(22) of DORA.</t>
    </r>
  </si>
  <si>
    <r>
      <rPr>
        <sz val="10"/>
        <rFont val="Calibri"/>
        <family val="2"/>
      </rPr>
      <t>The date of last update is the date of last modification of the relevant entry in the register of information.</t>
    </r>
  </si>
  <si>
    <r>
      <rPr>
        <sz val="10"/>
        <rFont val="Calibri"/>
        <family val="2"/>
      </rPr>
      <t>Should standard criteria be used to define a critical or important function? if so, what are they?</t>
    </r>
  </si>
  <si>
    <r>
      <rPr>
        <sz val="10"/>
        <rFont val="Calibri"/>
        <family val="2"/>
      </rPr>
      <t>Financial  entities  should  determine  which  of  its  functions  are  critical  or  important  based  on  its  own assessment and/or applicable sectoral regulations, and in accordance with the definition of Article 3(22) of DORA.</t>
    </r>
  </si>
  <si>
    <r>
      <rPr>
        <sz val="10"/>
        <rFont val="Calibri"/>
        <family val="2"/>
      </rPr>
      <t>What does "on an ongoing basis" mean in definition of ICT services in DORA article 3(21)? What are the drivers that can support us to identify "on an ongoing basis"?</t>
    </r>
  </si>
  <si>
    <r>
      <rPr>
        <sz val="10"/>
        <rFont val="Calibri"/>
        <family val="2"/>
      </rPr>
      <t>Only  ICT  services  provided  on  an  ongoing  basis  are  considered;  therefore,  a  one-time  purchased  ICT service (a single, static solution) without ongoing maintenance, support, or updates is not considered.</t>
    </r>
  </si>
  <si>
    <r>
      <rPr>
        <sz val="10"/>
        <rFont val="Calibri"/>
        <family val="2"/>
      </rPr>
      <t>The overarching arrangement reflects the structure of the contract set between the financial entity and the ICT TPP, and it would indicate if the contract is standalone or a waiver or a complement to a master contract.   Overarching  arrangement   correspond   for  example  to   master  or  framework   contractual arrangement.</t>
    </r>
  </si>
  <si>
    <r>
      <rPr>
        <sz val="10"/>
        <rFont val="Calibri"/>
        <family val="2"/>
      </rPr>
      <t>Yes.</t>
    </r>
  </si>
  <si>
    <r>
      <rPr>
        <sz val="10"/>
        <rFont val="Calibri"/>
        <family val="2"/>
      </rPr>
      <t xml:space="preserve">The  column  B_05.02.0030  requests  the  identifier  of  the  direct  ICT  TPP  or  that  of  the  subcontractors. Subsequently, column B_05.02.0050 requests the rank (1 for the direct ICT TPP, higher number for sub- contractors).
</t>
    </r>
    <r>
      <rPr>
        <sz val="10"/>
        <rFont val="Calibri"/>
        <family val="2"/>
      </rPr>
      <t xml:space="preserve">Also,  column  B_05.02.0060  requests  the  identifier  of  the  recipient  of  the  service  of  the  ICT  TPP  (or subcontractor) identified in column B_05.02.0030.
</t>
    </r>
    <r>
      <rPr>
        <sz val="10"/>
        <rFont val="Calibri"/>
        <family val="2"/>
      </rPr>
      <t>All those columns are required to link the ICT TPP to each other in the ICT service supply chain.</t>
    </r>
  </si>
  <si>
    <r>
      <rPr>
        <sz val="10"/>
        <rFont val="Calibri"/>
        <family val="2"/>
      </rPr>
      <t>Yes, but normally there should always be a contractual arrangement between the entity making use of the ICT service and its provider.</t>
    </r>
  </si>
  <si>
    <r>
      <rPr>
        <sz val="10"/>
        <rFont val="Calibri"/>
        <family val="2"/>
      </rPr>
      <t>Where the ICT third-party service provider is not part of a group, the identification code used to identify that ICT third-party service provider in B_05.01.0010 shall be repeated also in this data field. This would ensure that the data field is not left empty. Otherwise the empty data filed will be picked in data quality checks and this will be included in the data quality feedback to the submitter.</t>
    </r>
  </si>
  <si>
    <r>
      <rPr>
        <sz val="10"/>
        <rFont val="Calibri"/>
        <family val="2"/>
      </rPr>
      <t>The higher level should be selected, which is in this case: "parent other than ultimate parent". In case of outsourcing, it means the entity does not belong to the group so it cannot be at the same time a parent entity and an external entity.</t>
    </r>
  </si>
  <si>
    <r>
      <rPr>
        <sz val="10"/>
        <rFont val="Calibri"/>
        <family val="2"/>
      </rPr>
      <t>If financial entity report on an individual basis and there is no other financial entities belonging to the same  group,  then  template  B_01.02  should  contain  only  one  entry  related  to  this  reporting  financial entity. Template B_01.02 cannot be left empty in any scenarios.</t>
    </r>
  </si>
  <si>
    <r>
      <rPr>
        <sz val="10"/>
        <rFont val="Calibri"/>
        <family val="2"/>
      </rPr>
      <t>If the financial entity belongs to a third-country group and does not have a parent undertaking in the EU, it would report the register on an individual basis and then the template B_01.02 should contain only one entry related to the reporting financial entity. There is no need to report other financial entities of the third-country group that are not the subsidiaries of the reporting entity (e.g. other entities of the group in another EU Member States or third countries). If such entities are offering ICT services to the reporting financial entity, they would need to be treated as intra-group service providers and reported in template B_05.01.</t>
    </r>
  </si>
  <si>
    <r>
      <rPr>
        <sz val="10"/>
        <rFont val="Calibri"/>
        <family val="2"/>
      </rPr>
      <t>All ICT TPPs are to be listed in template B_05.01 where information in relation to the ultimate parent undertaking is requested</t>
    </r>
  </si>
  <si>
    <r>
      <rPr>
        <sz val="10"/>
        <rFont val="Calibri"/>
        <family val="2"/>
      </rPr>
      <t>For the : “Identify the ISO 3166–1 alpha–2 code of the    country    in    which    the    global    operating headquarters of ICT third-party Service Provider (SP)
are located.” If there is a contract with an ICT TPP in</t>
    </r>
    <r>
      <rPr>
        <sz val="11"/>
        <color theme="1"/>
        <rFont val="Calibri"/>
        <family val="2"/>
        <scheme val="minor"/>
      </rPr>
      <t xml:space="preserve"> one EU country  (that has a parent company based in USA), does the entity based in the USA need to be reported?</t>
    </r>
  </si>
  <si>
    <r>
      <rPr>
        <sz val="10"/>
        <rFont val="Calibri"/>
        <family val="2"/>
      </rPr>
      <t>In all the cases where the currency is required, could the  euro  be  used  as  the  currency  always  to  be adopted or is it mandatory to indicate the currency indicated in the contract?</t>
    </r>
  </si>
  <si>
    <r>
      <rPr>
        <sz val="10"/>
        <rFont val="Calibri"/>
        <family val="2"/>
      </rPr>
      <t>The currency is always in relation to a specified column. Depending on the currency used to express the amount, the relevant currency should be reported.</t>
    </r>
  </si>
  <si>
    <r>
      <rPr>
        <sz val="10"/>
        <rFont val="Calibri"/>
        <family val="2"/>
      </rPr>
      <t>Will be more detail and context on the 19 DORA ICT service  types  be  provided  to  support  the  correct selection? How to deal if a contract covers more than 1 services?</t>
    </r>
  </si>
  <si>
    <r>
      <rPr>
        <sz val="10"/>
        <rFont val="Calibri"/>
        <family val="2"/>
      </rPr>
      <t>FE could refer to the description provided in the annex listing the different category of ICT services. In case  of  multiple  ICT  services  for  a  same  contractual  arrangement,  additional  rows  shall  be  added accordingly.</t>
    </r>
  </si>
  <si>
    <r>
      <rPr>
        <sz val="10"/>
        <rFont val="Calibri"/>
        <family val="2"/>
      </rPr>
      <t>For   a   given   ICT   service,   do   we   report   on   a consolidated,       per       contract/Master       service agreement  (MSA)  basis?  Or  for  each  Statement  of Work/Order   form   separately.   For   example:   One software      service,      one      contract,      5      order forms/statements of work - do we need to report 5 lines or 1?</t>
    </r>
  </si>
  <si>
    <r>
      <rPr>
        <sz val="10"/>
        <rFont val="Calibri"/>
        <family val="2"/>
      </rPr>
      <t xml:space="preserve">The FE is to assess which level of granularity is the most appropriate when filling in the template.
</t>
    </r>
    <r>
      <rPr>
        <sz val="10"/>
        <rFont val="Calibri"/>
        <family val="2"/>
      </rPr>
      <t>When same FEs are making use of the same ICT services at a MSA level it may be more relevant to report at MSA level (overarching agreement). When some specificities need to be considered at a more granular level (order form) for one specific FE or ICT service, it may be more relevant to consider filling in at the order form level in this specific case.</t>
    </r>
  </si>
  <si>
    <r>
      <rPr>
        <sz val="10"/>
        <rFont val="Calibri"/>
        <family val="2"/>
      </rPr>
      <t>If financial entity uses an ICT reseller to purchase an ICT   software,   how   this   relationship   should   be recorded in the RoI?</t>
    </r>
  </si>
  <si>
    <r>
      <rPr>
        <sz val="10"/>
        <rFont val="Calibri"/>
        <family val="2"/>
      </rPr>
      <t>If the reseller is not providing the ICT service on an ongoing basis, it should not be considered as an ICT TPP.</t>
    </r>
  </si>
  <si>
    <r>
      <rPr>
        <sz val="10"/>
        <rFont val="Calibri"/>
        <family val="2"/>
      </rPr>
      <t>In  case  of  a  Group,  is  there  a  need  to  aggregate information in a unique file, is it possible to have a version of the file where it is possible to do copy and paste of multiple rows?</t>
    </r>
  </si>
  <si>
    <r>
      <rPr>
        <sz val="10"/>
        <rFont val="Calibri"/>
        <family val="2"/>
      </rPr>
      <t>The RoI at consolidated level is the ‘sum’ of the RoI at entity level of the subsidiaries composing the group, therefore, it is expected to retrieve all the information at entity level in the RoI at consolidated level.</t>
    </r>
    <r>
      <rPr>
        <sz val="10"/>
        <rFont val="Calibri"/>
        <family val="2"/>
      </rPr>
      <t xml:space="preserve"> From data management perspective, every row is different from each other. However, it is possible to have row that are very similar with only a difference in one column.</t>
    </r>
  </si>
  <si>
    <r>
      <rPr>
        <sz val="10"/>
        <rFont val="Calibri"/>
        <family val="2"/>
      </rPr>
      <t>Criticality  or  importance  assessment:  there  is  no explanation for the 3 options, or where can they be found?</t>
    </r>
  </si>
  <si>
    <r>
      <rPr>
        <sz val="10"/>
        <rFont val="Calibri"/>
        <family val="2"/>
      </rPr>
      <t>The assessment of criticality or importance of a function rely on the FEs sectoral regulation where applicable and/or its own judgement.</t>
    </r>
  </si>
  <si>
    <r>
      <rPr>
        <sz val="10"/>
        <rFont val="Calibri"/>
        <family val="2"/>
      </rPr>
      <t>The ICT service supply chain (i.e. the direct ICT and the relevant subcontractors that effectively underpin the provision of the ICT service supporting a critical function or a material part thereof) are to be reported only when a critical or important function is supported by the ICT service.</t>
    </r>
  </si>
  <si>
    <r>
      <rPr>
        <sz val="10"/>
        <rFont val="Calibri"/>
        <family val="2"/>
      </rPr>
      <t>In case of one contract with two services of the same type of service, can only one row be reflected in the register?</t>
    </r>
  </si>
  <si>
    <r>
      <rPr>
        <sz val="10"/>
        <rFont val="Calibri"/>
        <family val="2"/>
      </rPr>
      <t>Yes. The importance is not the quantification of the ICT service but the category.</t>
    </r>
  </si>
  <si>
    <r>
      <rPr>
        <sz val="10"/>
        <rFont val="Calibri"/>
        <family val="2"/>
      </rPr>
      <t>Each financial entity is to assess which level of granularity is the most appropriate.</t>
    </r>
  </si>
  <si>
    <r>
      <rPr>
        <sz val="10"/>
        <rFont val="Calibri"/>
        <family val="2"/>
      </rPr>
      <t>It is specified that in order to report the ICT service supply chain in terms of subcontractors it should be adopted  a  risk-based  approach.  How  should  this approach be implemented?</t>
    </r>
  </si>
  <si>
    <r>
      <rPr>
        <sz val="10"/>
        <rFont val="Calibri"/>
        <family val="2"/>
      </rPr>
      <t xml:space="preserve">In  relation  to the ICT services  supporting a critical or important function or material part thereof,  the register of information includes all subcontractors that effectively underpin the provision of these ICT services (i.e. all the subcontractors providing ICT services whose disruption would impair the security or the  continuity  of  the  service  provision).  In  case  an  ICT  intragroup  service  provider  makes  use  of subcontractors  to  provide  their  ICT  services  to  the  financial  entity,  at  least  the  first  extra-group
</t>
    </r>
    <r>
      <rPr>
        <sz val="10"/>
        <rFont val="Calibri"/>
        <family val="2"/>
      </rPr>
      <t>subcontractor even if the ICT services provided do not support a critical or important function or material part thereof.</t>
    </r>
  </si>
  <si>
    <r>
      <rPr>
        <sz val="10"/>
        <rFont val="Calibri"/>
        <family val="2"/>
      </rPr>
      <t>Usually, the country of establishment of the entity is the country of tax residence.</t>
    </r>
  </si>
  <si>
    <r>
      <rPr>
        <sz val="10"/>
        <rFont val="Calibri"/>
        <family val="2"/>
      </rPr>
      <t>This information is instrumental for CTPP designation. Therefore, it is expected that each financial entity to be able to determine their own total assets values.</t>
    </r>
  </si>
  <si>
    <r>
      <rPr>
        <sz val="10"/>
        <rFont val="Calibri"/>
        <family val="2"/>
      </rPr>
      <t>If a same contractual arrangement (in B_02.02.0010) and same ICT TPPs (either intragroup or external ICT TPPs) in B_02.02.0030 is related to multiple functions (also the same approach for ICT services), an additional row should be added for each function.</t>
    </r>
  </si>
  <si>
    <r>
      <rPr>
        <sz val="10"/>
        <rFont val="Calibri"/>
        <family val="2"/>
      </rPr>
      <t>How  to  report  in  case  where  the  provision  of  ICT services is done across several countries?</t>
    </r>
  </si>
  <si>
    <r>
      <rPr>
        <sz val="10"/>
        <rFont val="Calibri"/>
        <family val="2"/>
      </rPr>
      <t>In  case  of  provision  of  service  across  multiple  countries,  an  additional  row  should  be  added  for  each country. However, when introducing additional row, financial entity should be conscious of not duplicate key values as duplicative key values will trigger referential integrity data quality checks.</t>
    </r>
  </si>
  <si>
    <r>
      <rPr>
        <sz val="10"/>
        <rFont val="Calibri"/>
        <family val="2"/>
      </rPr>
      <t>No, it is not possible to choose regions from the list of available option. If a specific country is not know, or not available from the contract documentation, then the closest and most relevant country will need to be chosen, in the example of the questions – one of the most relevant for the contract EU Member States.</t>
    </r>
  </si>
  <si>
    <r>
      <rPr>
        <sz val="10"/>
        <rFont val="Calibri"/>
        <family val="2"/>
      </rPr>
      <t>If  a  TPP  has  more  than  one  parent,  how  is  this supposed to be entered? From the validation rules, it would trigger an error for duplicate keys, since the rest of the values would be identical.</t>
    </r>
  </si>
  <si>
    <r>
      <rPr>
        <sz val="10"/>
        <rFont val="Calibri"/>
        <family val="2"/>
      </rPr>
      <t>When filling the register, financial entities are required to provide identification of the ultimate parent undertaking for the ICT TPP at the highest level. For instance, GLEIF provides information on the ultimate parent undertaking and the direct parent undertaking (if applicable): in this case, the former identification code should be used. Due to the data modelling constraints, it is not possible to report two entities as parent undertakings.</t>
    </r>
  </si>
  <si>
    <r>
      <rPr>
        <sz val="10"/>
        <rFont val="Calibri"/>
        <family val="2"/>
      </rPr>
      <t xml:space="preserve">The ITS on the register of information specifies that the legal name of the ICT third-party service provider as registered in business register should be used to fill in the field B_05.01.0050. The alphabet reported in  the  business  register  should  be  used,  and  the  same  name  in  Latin  alphabet  should  be  reported  in
</t>
    </r>
    <r>
      <rPr>
        <sz val="10"/>
        <rFont val="Calibri"/>
        <family val="2"/>
      </rPr>
      <t>template B_05.01.0060.</t>
    </r>
  </si>
  <si>
    <r>
      <rPr>
        <sz val="10"/>
        <rFont val="Calibri"/>
        <family val="2"/>
      </rPr>
      <t xml:space="preserve">Licenced activity refers to the activities that financial entities are entitles to perform in accordance to the sectoral legislation. The complete list of licenced activities based on Annex II of the ITS and their codes is available      here      </t>
    </r>
    <r>
      <rPr>
        <u/>
        <sz val="10"/>
        <color rgb="FF2E5673"/>
        <rFont val="Calibri"/>
        <family val="2"/>
      </rPr>
      <t>https://www.eba.europa.eu/sites/default/files/2025-01/b88793ec-9656-4512-a2a1-a41194058d51/ITS%20on%20RoI%20-%20Annex%202%20list%20of%20licensed%20activities%20for%20data%20point%20model%20%28upd ated%20to%20reflect%20DPM%204.0%29.xlsx</t>
    </r>
  </si>
  <si>
    <r>
      <t>To help financial entities develop their RoI in accordance with the requirements set out in the ITS on the Registers of Information and be ready to report these registers from 2025, the ESAs and the competent authorities have carried out a dry run exercise in 2024. It allowed for the testing of the reporting processes in an environment as close as possible to the official reporting process. Furthermore, the ESAs aimed at</t>
    </r>
    <r>
      <rPr>
        <sz val="10"/>
        <rFont val="Calibri"/>
        <family val="2"/>
      </rPr>
      <t xml:space="preserve"> facilitating  the  early  preparation  of  the  competent  authorities  by  onboarding  them  to  the  reporting channels that will be used for the official reporting from 2025 onwards. The exercise was carried out on a voluntary and ‘best effort’ basis.
During the dry run exercise, 1039 participating financial entities have received direct data quality feedback on the registers of information they have provided to the ESAs. The overall findings from the dry run have been collated in the summary report published on 17 December 2024 (available here). The materials from the  Dry  Run  are  available  on  the  dedicated  webpage  https://www.eba.europa.eu/sites/default/files/2024-12/c1454b59-15cc-445e-be14-966e3338cedc/ESA%202024%2035%20DORA%20Dry%20Run%20exercise%20summary%20report%20for%20publication.pdf</t>
    </r>
  </si>
  <si>
    <t>##</t>
  </si>
  <si>
    <t>Category</t>
  </si>
  <si>
    <t>Question</t>
  </si>
  <si>
    <t>Answer</t>
  </si>
  <si>
    <t>Regarding template B_06.01.0020 what is the exact definition of licenced activity? Does the entity need a specific licence or is it more a question of the main
business areas?</t>
  </si>
  <si>
    <t>Does 'legal name' in template B_05.01 have to match that reported in GLEIF or BRIS?</t>
  </si>
  <si>
    <t>B_05.01</t>
  </si>
  <si>
    <t>B_02.02.0150 - Location of the data at rest (storage). Would it be possible to have "EU" answer option for the data storage? Many providers do not give more precisions regarding the EU-country where the data
is located.</t>
  </si>
  <si>
    <t>How  to  report  in  B_02.02.0050  several  Functions supported by the same suppliers?</t>
  </si>
  <si>
    <t>In B_01.02.0110 is it possible for the financial entities to provide a best estimate of the value of the total assets of a financial entity?</t>
  </si>
  <si>
    <t>B_02.02</t>
  </si>
  <si>
    <t>B_06.01</t>
  </si>
  <si>
    <t>Does  the  field  “B_05.01.0050  -  Country  of  the  ICT third-party service provider’s headquarters Country” refer to the country of tax residence?</t>
  </si>
  <si>
    <t>What  is  the  expected  level  of  granularity  for  the Functions identified in B_06.01?</t>
  </si>
  <si>
    <t>Should direct ICT service providers be the single ones considered  or  also  third-party  providers  providing services through ICT system? In this second case is it necessary  to  include  the  ICT  service  in  the  main contract?</t>
  </si>
  <si>
    <t>How  to  populate  template  B_01.02  if  the  financial entity reports is a part of a third-country group, but does not have any parent undertaking in the EU?</t>
  </si>
  <si>
    <t>B_01.02</t>
  </si>
  <si>
    <t>How to populate template B_01.02 if financial entity reports on an individual basis, should this template be left empty?</t>
  </si>
  <si>
    <t>In B_01.02.0050, how to deal with entities that fulfil more  than  one  given  criteria?  An  entity  can  be "subsidiary" &amp; "parent other than ultimate parent" &amp; "outsourcing" at the same time.</t>
  </si>
  <si>
    <t>How  to  fill  in  B_05.01.0110  if  the  ICT  third-party service    provider    does    not    have    any    parent undertaking as it is not part of any group?</t>
  </si>
  <si>
    <t>In  the  template  B_02.02,  about  the  legal  entities making use of the service, is it necessary to list all the providers,   including  those  that   did  not  sign  the agreement but use only the services?</t>
  </si>
  <si>
    <t>How    to    fill    in    B_05.02.0030    that    requires    s "Identification code of the ICT third-party provider" instead of sub-provider?
How  to  populate  the  columns  b_05.02.0030  and b_05.02.0060? What is the link between them?</t>
  </si>
  <si>
    <t>B_05.02</t>
  </si>
  <si>
    <t>Should all financial entities of a given group using the services  of  the  same  contractual  arrangement  be listed in the template B_04.01?</t>
  </si>
  <si>
    <t>B_04.01</t>
  </si>
  <si>
    <t>Regarding  the  template  B_02.01.0020,  what  does overarching arrangement mean?</t>
  </si>
  <si>
    <t>B_02.01</t>
  </si>
  <si>
    <t>For the field B_01.02.0070 (Date of last update) what exactly  the  last  update  date  means  and  how  to calculate it?</t>
  </si>
  <si>
    <t>What are the objective of template B_02.03?</t>
  </si>
  <si>
    <t>B_02.03</t>
  </si>
  <si>
    <t>What    audit    types    are    identified    to    fill    in B_07.01.0070?</t>
  </si>
  <si>
    <t>B_07.01</t>
  </si>
  <si>
    <t>The information on the ICT service supply chain (B_ 05.02),   makes   reference   to   the   ICT   third-party service provider and the recipient of sub-contracted ICT services. What does it mean?</t>
  </si>
  <si>
    <t>What to report in template B_01.03 if the financial entity does not have branches?</t>
  </si>
  <si>
    <t>B_01.03</t>
  </si>
  <si>
    <t>Should  a  financial  entity  list  the  main  intra-group contract or the contract with the external third party in the supply chain in template B_02.03?</t>
  </si>
  <si>
    <t>Should intra-group arrangements also be included in in template B_02.01, or should these be exclusively reported in B_02.03?</t>
  </si>
  <si>
    <t>What  type  of  ICT  TPPs  need  to  be  reported  in template B_05.02?</t>
  </si>
  <si>
    <t>In relation to column B_02.02.0020, multiple entities often make use of a contract; in such case, should the data be split to multiple rows?   The same question applies  to  other  data  points  which  can  result  in multiple    entries.         For    example,    in    column B_02.02.0060</t>
  </si>
  <si>
    <t>Referring to B_02.02.0170 - How to define the data sensitivity?</t>
  </si>
  <si>
    <t>How  to  report  data  field  B_05.02.0060  if  the  ICT third-party service provider is a direct provider (rank
=1)?</t>
  </si>
  <si>
    <t>How to report data field B_04.01.0040 if the financial entity is not a branch?</t>
  </si>
  <si>
    <t>How to report data field B_02.02.0160 where the ICT service  is  not  based  on  or  does  not  foresee  data processing?</t>
  </si>
  <si>
    <t>How  to  report  field  B_02.02.0150  where  the  ICT service    is    not    related    to    storage    of    data (B_02.02.0140 = 'No')?</t>
  </si>
  <si>
    <t>How  to  report  field  B_02.02.0130  where  the  ICT service  is  not  supporting  a  critical  or  important function   considering   that   according   to   the   data model this data field is a primary key?</t>
  </si>
  <si>
    <t>What    should    be    reported    in    the    data    field B_01.02.0060  in  case  the  financial  entity  does  not have a direct parent undertaking (for example, is the parent undertaking itself) or reports the register on an individual basis?</t>
  </si>
  <si>
    <r>
      <t>What  does  ‘where  applicable’  mean  in  the  title  of data field B_02.01.0050? What should be reported in this field in case the entity that is being reported in this template is not a financial entity (i.e., option 22,</t>
    </r>
    <r>
      <rPr>
        <sz val="10"/>
        <rFont val="Calibri"/>
        <family val="2"/>
      </rPr>
      <t>23, or 24 was selected in field B_01.02.0040 for the entity type)?</t>
    </r>
  </si>
  <si>
    <t>Is there an official list for functions to be reported in template B_06.01?</t>
  </si>
  <si>
    <t>There  are  some  fields  that  refer  to  contracts  that have  already  ended  (B_02.02.0080,  B_02.02.0090). Is there any age limit to include these contracts in the register?</t>
  </si>
  <si>
    <t>We  have  identified  some  typos  in  the  published version of the ITS, for example in the instruction to B_07.01.0110    or    in    the    name    of    data    field B_05.01.0090. How should we treat them?</t>
  </si>
  <si>
    <t>B_05.01/B_07.01</t>
  </si>
  <si>
    <t>Data point B_06.01.0050 is missing from the official ITS templates. Is this data point no longer applicable?</t>
  </si>
  <si>
    <t>What should be reported in B_01.02.0010 in case a financial  entity  has  different  licences  and  can  be treated  as    different  financial  entity  types  at  the same time?</t>
  </si>
  <si>
    <t>N/A</t>
  </si>
  <si>
    <r>
      <t xml:space="preserve">Objective of this template is to list </t>
    </r>
    <r>
      <rPr>
        <sz val="11"/>
        <color rgb="FFFF0000"/>
        <rFont val="Segoe UI"/>
        <family val="2"/>
      </rPr>
      <t>all contractual arrangements</t>
    </r>
    <r>
      <rPr>
        <sz val="11"/>
        <color theme="1"/>
        <rFont val="Segoe UI"/>
        <family val="2"/>
      </rPr>
      <t xml:space="preserve"> with direct ICT third-party service providers.
</t>
    </r>
  </si>
  <si>
    <t>Individual entity level</t>
  </si>
  <si>
    <t>²</t>
  </si>
  <si>
    <t>Required fields are missing.</t>
  </si>
  <si>
    <t>Company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</si>
</sst>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yyyy\-mm\-dd;@"/>
    <numFmt numFmtId="165" formatCode="[$-409]d\-mmm\-yy;@"/>
  </numFmts>
  <fonts count="50">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name val="Tahoma"/>
      <family val="2"/>
    </font>
    <font>
      <sz val="9"/>
      <color indexed="81"/>
      <name val="Tahoma"/>
      <family val="2"/>
    </font>
    <font>
      <b/>
      <sz val="9"/>
      <color indexed="81"/>
      <name val="Tahoma"/>
      <family val="2"/>
    </font>
    <font>
      <u/>
      <sz val="11"/>
      <color theme="10"/>
      <name val="Calibri"/>
      <family val="2"/>
      <scheme val="minor"/>
    </font>
    <font>
      <sz val="11"/>
      <color theme="1"/>
      <name val="Calibri"/>
      <family val="2"/>
      <scheme val="minor"/>
    </font>
    <font>
      <b/>
      <sz val="9"/>
      <color theme="1"/>
      <name val="Calibri"/>
      <family val="2"/>
      <scheme val="minor"/>
    </font>
    <font>
      <u/>
      <sz val="11"/>
      <color theme="10"/>
      <name val="Arial"/>
      <family val="2"/>
    </font>
    <font>
      <sz val="11"/>
      <color theme="1"/>
      <name val="Arial"/>
      <family val="2"/>
    </font>
    <font>
      <sz val="11"/>
      <color theme="1"/>
      <name val="Segoe UI"/>
      <family val="2"/>
    </font>
    <font>
      <b/>
      <sz val="11"/>
      <color theme="0"/>
      <name val="Segoe UI"/>
      <family val="2"/>
    </font>
    <font>
      <b/>
      <sz val="11"/>
      <color theme="1"/>
      <name val="Segoe UI"/>
      <family val="2"/>
    </font>
    <font>
      <b/>
      <sz val="11"/>
      <color rgb="FFDC3545"/>
      <name val="Segoe UI"/>
      <family val="2"/>
    </font>
    <font>
      <sz val="11"/>
      <color rgb="FFDC3545"/>
      <name val="Segoe UI"/>
      <family val="2"/>
    </font>
    <font>
      <b/>
      <sz val="11"/>
      <color rgb="FFFFFF00"/>
      <name val="Segoe UI"/>
      <family val="2"/>
    </font>
    <font>
      <u/>
      <sz val="11"/>
      <color theme="10"/>
      <name val="Segoe UI"/>
      <family val="2"/>
    </font>
    <font>
      <sz val="11"/>
      <name val="Segoe UI"/>
      <family val="2"/>
    </font>
    <font>
      <sz val="11"/>
      <color rgb="FFFF0000"/>
      <name val="Segoe UI"/>
      <family val="2"/>
    </font>
    <font>
      <b/>
      <sz val="14"/>
      <color theme="0"/>
      <name val="Calibri"/>
      <family val="2"/>
      <scheme val="minor"/>
    </font>
    <font>
      <sz val="11"/>
      <name val="Calibri"/>
      <family val="2"/>
    </font>
    <font>
      <sz val="10"/>
      <color rgb="FF242424"/>
      <name val="Arial Unicode MS"/>
    </font>
    <font>
      <b/>
      <sz val="24"/>
      <color theme="0"/>
      <name val="Segoe UI"/>
      <family val="2"/>
    </font>
    <font>
      <b/>
      <sz val="18"/>
      <color theme="0"/>
      <name val="Segoe UI"/>
      <family val="2"/>
    </font>
    <font>
      <sz val="20"/>
      <color theme="0"/>
      <name val="Segoe UI"/>
      <family val="2"/>
    </font>
    <font>
      <sz val="11"/>
      <color rgb="FFD9534F"/>
      <name val="Segoe UI"/>
      <family val="2"/>
    </font>
    <font>
      <b/>
      <sz val="12"/>
      <color theme="0"/>
      <name val="Segoe UI"/>
      <family val="2"/>
    </font>
    <font>
      <u/>
      <sz val="11"/>
      <color theme="0"/>
      <name val="Segoe UI"/>
      <family val="2"/>
    </font>
    <font>
      <sz val="11"/>
      <color rgb="FFF7F7F7"/>
      <name val="Segoe UI"/>
      <family val="2"/>
    </font>
    <font>
      <b/>
      <sz val="10"/>
      <name val="Calibri"/>
      <family val="2"/>
    </font>
    <font>
      <sz val="10"/>
      <color rgb="FF000000"/>
      <name val="Calibri"/>
      <family val="2"/>
    </font>
    <font>
      <sz val="10"/>
      <name val="Calibri"/>
      <family val="2"/>
    </font>
    <font>
      <sz val="10"/>
      <name val="Calibri"/>
      <family val="2"/>
    </font>
    <font>
      <u/>
      <sz val="10"/>
      <color rgb="FF2E5673"/>
      <name val="Calibri"/>
      <family val="2"/>
    </font>
    <font>
      <sz val="10"/>
      <name val="Symbol"/>
      <family val="1"/>
    </font>
    <font>
      <sz val="10"/>
      <name val="Times New Roman"/>
      <family val="1"/>
    </font>
    <font>
      <i/>
      <sz val="10"/>
      <name val="Calibri"/>
      <family val="2"/>
    </font>
    <font>
      <sz val="10"/>
      <color rgb="FF2E5673"/>
      <name val="Calibri"/>
      <family val="2"/>
    </font>
    <font>
      <sz val="10"/>
      <color theme="1"/>
      <name val="Calibri"/>
      <family val="2"/>
    </font>
    <font>
      <sz val="10"/>
      <name val="Arial"/>
      <family val="2"/>
    </font>
    <font>
      <sz val="10"/>
      <color rgb="FF31302F"/>
      <name val="Calibri"/>
      <family val="2"/>
    </font>
    <font>
      <sz val="10"/>
      <color rgb="FF31302F"/>
      <name val="Symbol"/>
      <family val="1"/>
    </font>
    <font>
      <sz val="10"/>
      <color rgb="FF31302F"/>
      <name val="Times New Roman"/>
      <family val="1"/>
    </font>
    <font>
      <sz val="10"/>
      <color rgb="FF44536A"/>
      <name val="Calibri"/>
      <family val="2"/>
    </font>
    <font>
      <sz val="10"/>
      <color rgb="FF44536A"/>
      <name val="Wingdings"/>
      <charset val="2"/>
    </font>
    <font>
      <sz val="10"/>
      <color rgb="FF44536A"/>
      <name val="Times New Roman"/>
      <family val="1"/>
    </font>
    <font>
      <sz val="10"/>
      <name val="Wingdings"/>
      <charset val="2"/>
    </font>
    <font>
      <b/>
      <sz val="14"/>
      <color rgb="FFF7F7F7"/>
      <name val="Calibri"/>
      <family val="2"/>
    </font>
  </fonts>
  <fills count="10">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theme="2" tint="-9.9948118533890809E-2"/>
        <bgColor indexed="64"/>
      </patternFill>
    </fill>
    <fill>
      <patternFill patternType="solid">
        <fgColor rgb="FF005C4D"/>
        <bgColor indexed="64"/>
      </patternFill>
    </fill>
    <fill>
      <patternFill patternType="solid">
        <fgColor rgb="FF71B0AA"/>
        <bgColor indexed="64"/>
      </patternFill>
    </fill>
    <fill>
      <patternFill patternType="solid">
        <fgColor rgb="FF13100D"/>
        <bgColor indexed="64"/>
      </patternFill>
    </fill>
    <fill>
      <patternFill patternType="solid">
        <fgColor rgb="FF00B050"/>
        <bgColor indexed="64"/>
      </patternFill>
    </fill>
    <fill>
      <patternFill patternType="solid">
        <fgColor rgb="FFD9534F"/>
        <bgColor indexed="64"/>
      </patternFill>
    </fill>
  </fills>
  <borders count="76">
    <border>
      <left/>
      <right/>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top/>
      <bottom style="thin">
        <color theme="0"/>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style="thin">
        <color theme="0"/>
      </top>
      <bottom/>
      <diagonal/>
    </border>
    <border>
      <left/>
      <right style="hair">
        <color auto="1"/>
      </right>
      <top/>
      <bottom style="mediumDashed">
        <color auto="1"/>
      </bottom>
      <diagonal/>
    </border>
    <border>
      <left style="hair">
        <color auto="1"/>
      </left>
      <right style="thin">
        <color auto="1"/>
      </right>
      <top/>
      <bottom style="mediumDashed">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thin">
        <color auto="1"/>
      </bottom>
      <diagonal/>
    </border>
    <border>
      <left style="thin">
        <color theme="0"/>
      </left>
      <right style="thin">
        <color theme="0"/>
      </right>
      <top/>
      <bottom/>
      <diagonal/>
    </border>
    <border>
      <left style="thin">
        <color auto="1"/>
      </left>
      <right style="thin">
        <color indexed="64"/>
      </right>
      <top/>
      <bottom/>
      <diagonal/>
    </border>
    <border>
      <left/>
      <right style="hair">
        <color auto="1"/>
      </right>
      <top/>
      <bottom style="hair">
        <color auto="1"/>
      </bottom>
      <diagonal/>
    </border>
    <border>
      <left/>
      <right style="hair">
        <color auto="1"/>
      </right>
      <top style="hair">
        <color auto="1"/>
      </top>
      <bottom style="thin">
        <color auto="1"/>
      </bottom>
      <diagonal/>
    </border>
    <border>
      <left/>
      <right style="thin">
        <color indexed="64"/>
      </right>
      <top/>
      <bottom/>
      <diagonal/>
    </border>
    <border>
      <left/>
      <right style="hair">
        <color auto="1"/>
      </right>
      <top style="hair">
        <color auto="1"/>
      </top>
      <bottom style="hair">
        <color auto="1"/>
      </bottom>
      <diagonal/>
    </border>
    <border>
      <left style="hair">
        <color auto="1"/>
      </left>
      <right style="thin">
        <color auto="1"/>
      </right>
      <top style="hair">
        <color auto="1"/>
      </top>
      <bottom/>
      <diagonal/>
    </border>
    <border>
      <left/>
      <right style="hair">
        <color auto="1"/>
      </right>
      <top style="hair">
        <color auto="1"/>
      </top>
      <bottom/>
      <diagonal/>
    </border>
    <border>
      <left/>
      <right style="thin">
        <color theme="0"/>
      </right>
      <top/>
      <bottom style="thin">
        <color theme="0"/>
      </bottom>
      <diagonal/>
    </border>
    <border>
      <left style="thick">
        <color rgb="FF005C4D"/>
      </left>
      <right style="thin">
        <color theme="0"/>
      </right>
      <top style="thick">
        <color rgb="FF005C4D"/>
      </top>
      <bottom style="thin">
        <color theme="0"/>
      </bottom>
      <diagonal/>
    </border>
    <border>
      <left style="thin">
        <color theme="0"/>
      </left>
      <right style="thin">
        <color theme="0"/>
      </right>
      <top style="thick">
        <color rgb="FF005C4D"/>
      </top>
      <bottom style="thin">
        <color theme="0"/>
      </bottom>
      <diagonal/>
    </border>
    <border>
      <left style="thick">
        <color rgb="FF005C4D"/>
      </left>
      <right style="thin">
        <color theme="0"/>
      </right>
      <top style="thin">
        <color theme="0"/>
      </top>
      <bottom/>
      <diagonal/>
    </border>
    <border>
      <left/>
      <right style="thick">
        <color rgb="FF005C4D"/>
      </right>
      <top/>
      <bottom/>
      <diagonal/>
    </border>
    <border>
      <left style="thin">
        <color theme="0"/>
      </left>
      <right style="thin">
        <color theme="0"/>
      </right>
      <top/>
      <bottom style="thick">
        <color rgb="FF005C4D"/>
      </bottom>
      <diagonal/>
    </border>
    <border>
      <left style="thick">
        <color rgb="FF005C4D"/>
      </left>
      <right style="thin">
        <color theme="0"/>
      </right>
      <top/>
      <bottom style="thick">
        <color rgb="FF005C4D"/>
      </bottom>
      <diagonal/>
    </border>
    <border>
      <left/>
      <right style="thick">
        <color rgb="FF005C4D"/>
      </right>
      <top/>
      <bottom style="thick">
        <color rgb="FF005C4D"/>
      </bottom>
      <diagonal/>
    </border>
    <border>
      <left style="thick">
        <color rgb="FF005C4D"/>
      </left>
      <right/>
      <top/>
      <bottom/>
      <diagonal/>
    </border>
    <border>
      <left style="thin">
        <color theme="0"/>
      </left>
      <right style="thick">
        <color rgb="FF005C4D"/>
      </right>
      <top/>
      <bottom/>
      <diagonal/>
    </border>
    <border>
      <left style="hair">
        <color rgb="FF005C4D"/>
      </left>
      <right style="thin">
        <color theme="0"/>
      </right>
      <top style="thin">
        <color theme="0"/>
      </top>
      <bottom style="thin">
        <color theme="0"/>
      </bottom>
      <diagonal/>
    </border>
    <border>
      <left style="thick">
        <color rgb="FF005C4D"/>
      </left>
      <right style="thin">
        <color theme="0"/>
      </right>
      <top style="thick">
        <color rgb="FF005C4D"/>
      </top>
      <bottom/>
      <diagonal/>
    </border>
    <border>
      <left style="thin">
        <color theme="0"/>
      </left>
      <right style="thin">
        <color theme="0"/>
      </right>
      <top style="thick">
        <color rgb="FF005C4D"/>
      </top>
      <bottom/>
      <diagonal/>
    </border>
    <border>
      <left style="thin">
        <color theme="0"/>
      </left>
      <right style="thick">
        <color rgb="FF005C4D"/>
      </right>
      <top style="thick">
        <color rgb="FF005C4D"/>
      </top>
      <bottom/>
      <diagonal/>
    </border>
    <border>
      <left style="thick">
        <color rgb="FF005C4D"/>
      </left>
      <right style="thin">
        <color theme="0"/>
      </right>
      <top/>
      <bottom style="thin">
        <color theme="0"/>
      </bottom>
      <diagonal/>
    </border>
    <border>
      <left/>
      <right/>
      <top style="thin">
        <color theme="0"/>
      </top>
      <bottom style="thick">
        <color rgb="FF005C4D"/>
      </bottom>
      <diagonal/>
    </border>
    <border>
      <left style="thin">
        <color theme="0"/>
      </left>
      <right style="thick">
        <color rgb="FF005C4D"/>
      </right>
      <top style="thick">
        <color rgb="FF005C4D"/>
      </top>
      <bottom style="thin">
        <color theme="0"/>
      </bottom>
      <diagonal/>
    </border>
    <border>
      <left style="thin">
        <color theme="0"/>
      </left>
      <right style="thick">
        <color rgb="FF005C4D"/>
      </right>
      <top/>
      <bottom style="thin">
        <color theme="0"/>
      </bottom>
      <diagonal/>
    </border>
    <border>
      <left style="hair">
        <color rgb="FF005C4D"/>
      </left>
      <right style="thin">
        <color theme="0"/>
      </right>
      <top/>
      <bottom/>
      <diagonal/>
    </border>
    <border>
      <left style="hair">
        <color rgb="FF005C4D"/>
      </left>
      <right style="thin">
        <color theme="0"/>
      </right>
      <top style="thin">
        <color rgb="FF005C4D"/>
      </top>
      <bottom style="hair">
        <color auto="1"/>
      </bottom>
      <diagonal/>
    </border>
    <border>
      <left style="thin">
        <color theme="0"/>
      </left>
      <right/>
      <top style="thick">
        <color rgb="FF005C4D"/>
      </top>
      <bottom style="thin">
        <color theme="0"/>
      </bottom>
      <diagonal/>
    </border>
    <border>
      <left/>
      <right style="thick">
        <color rgb="FF005C4D"/>
      </right>
      <top style="thick">
        <color rgb="FF005C4D"/>
      </top>
      <bottom/>
      <diagonal/>
    </border>
    <border>
      <left/>
      <right/>
      <top/>
      <bottom style="thick">
        <color rgb="FF005C4D"/>
      </bottom>
      <diagonal/>
    </border>
    <border>
      <left style="hair">
        <color rgb="FF005C4D"/>
      </left>
      <right style="thin">
        <color theme="0"/>
      </right>
      <top/>
      <bottom style="hair">
        <color auto="1"/>
      </bottom>
      <diagonal/>
    </border>
    <border>
      <left style="thin">
        <color theme="0"/>
      </left>
      <right style="thick">
        <color rgb="FF005C4D"/>
      </right>
      <top style="thick">
        <color rgb="FF005C4D"/>
      </top>
      <bottom style="thin">
        <color rgb="FF005C4D"/>
      </bottom>
      <diagonal/>
    </border>
    <border>
      <left style="thin">
        <color theme="0"/>
      </left>
      <right style="thick">
        <color rgb="FF005C4D"/>
      </right>
      <top/>
      <bottom style="thin">
        <color rgb="FF005C4D"/>
      </bottom>
      <diagonal/>
    </border>
    <border>
      <left/>
      <right style="thin">
        <color theme="0"/>
      </right>
      <top style="thick">
        <color rgb="FF005C4D"/>
      </top>
      <bottom style="thin">
        <color theme="0"/>
      </bottom>
      <diagonal/>
    </border>
    <border>
      <left style="medium">
        <color theme="1"/>
      </left>
      <right/>
      <top style="medium">
        <color theme="1"/>
      </top>
      <bottom/>
      <diagonal/>
    </border>
    <border>
      <left style="medium">
        <color theme="1"/>
      </left>
      <right/>
      <top/>
      <bottom style="medium">
        <color theme="1"/>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0"/>
      </right>
      <top style="thin">
        <color theme="0"/>
      </top>
      <bottom/>
      <diagonal/>
    </border>
    <border>
      <left/>
      <right style="medium">
        <color indexed="64"/>
      </right>
      <top style="medium">
        <color theme="1"/>
      </top>
      <bottom/>
      <diagonal/>
    </border>
    <border>
      <left/>
      <right style="medium">
        <color indexed="64"/>
      </right>
      <top/>
      <bottom style="medium">
        <color theme="1"/>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s>
  <cellStyleXfs count="8">
    <xf numFmtId="0" fontId="0" fillId="0" borderId="0"/>
    <xf numFmtId="0" fontId="7" fillId="0" borderId="0" applyNumberForma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22" fillId="0" borderId="0"/>
  </cellStyleXfs>
  <cellXfs count="234">
    <xf numFmtId="0" fontId="0" fillId="0" borderId="0" xfId="0"/>
    <xf numFmtId="0" fontId="0" fillId="2" borderId="0" xfId="0" applyFill="1"/>
    <xf numFmtId="0" fontId="0" fillId="0" borderId="0" xfId="0" applyProtection="1">
      <protection locked="0"/>
    </xf>
    <xf numFmtId="49" fontId="0" fillId="0" borderId="0" xfId="0" applyNumberFormat="1" applyProtection="1">
      <protection locked="0"/>
    </xf>
    <xf numFmtId="0" fontId="0" fillId="4" borderId="0" xfId="0" applyFill="1"/>
    <xf numFmtId="49" fontId="0" fillId="4" borderId="0" xfId="0" applyNumberFormat="1" applyFill="1"/>
    <xf numFmtId="0" fontId="0" fillId="0" borderId="0" xfId="0" applyAlignment="1">
      <alignment vertical="center"/>
    </xf>
    <xf numFmtId="49" fontId="3" fillId="0" borderId="0" xfId="0" quotePrefix="1" applyNumberFormat="1" applyFont="1" applyAlignment="1">
      <alignment vertical="center"/>
    </xf>
    <xf numFmtId="0" fontId="1" fillId="5" borderId="12" xfId="0" applyFont="1" applyFill="1" applyBorder="1"/>
    <xf numFmtId="0" fontId="1" fillId="5" borderId="17" xfId="0" applyFont="1" applyFill="1" applyBorder="1" applyAlignment="1">
      <alignment vertical="center"/>
    </xf>
    <xf numFmtId="0" fontId="1" fillId="5" borderId="18" xfId="0" applyFont="1" applyFill="1" applyBorder="1" applyAlignment="1">
      <alignment vertical="center"/>
    </xf>
    <xf numFmtId="0" fontId="1" fillId="5" borderId="19" xfId="0" applyFont="1" applyFill="1" applyBorder="1" applyAlignment="1">
      <alignment vertical="center"/>
    </xf>
    <xf numFmtId="0" fontId="1" fillId="0" borderId="0" xfId="0" applyFont="1"/>
    <xf numFmtId="0" fontId="2" fillId="0" borderId="0" xfId="0" applyFont="1" applyAlignment="1">
      <alignment vertical="center"/>
    </xf>
    <xf numFmtId="0" fontId="2" fillId="0" borderId="0" xfId="0" applyFont="1"/>
    <xf numFmtId="0" fontId="1" fillId="5" borderId="22" xfId="0" applyFont="1" applyFill="1" applyBorder="1" applyAlignment="1">
      <alignment vertical="center"/>
    </xf>
    <xf numFmtId="0" fontId="1" fillId="5" borderId="23" xfId="0" applyFont="1" applyFill="1" applyBorder="1" applyAlignment="1">
      <alignment vertical="center"/>
    </xf>
    <xf numFmtId="0" fontId="0" fillId="0" borderId="21" xfId="0" applyBorder="1"/>
    <xf numFmtId="0" fontId="1" fillId="5" borderId="25" xfId="0" applyFont="1" applyFill="1" applyBorder="1" applyAlignment="1">
      <alignment vertical="center"/>
    </xf>
    <xf numFmtId="0" fontId="0" fillId="0" borderId="24" xfId="0" applyBorder="1" applyAlignment="1">
      <alignment vertical="center"/>
    </xf>
    <xf numFmtId="0" fontId="1" fillId="5" borderId="27" xfId="0" applyFont="1" applyFill="1" applyBorder="1" applyAlignment="1">
      <alignment vertical="center"/>
    </xf>
    <xf numFmtId="0" fontId="1" fillId="7" borderId="4" xfId="0" applyFont="1" applyFill="1" applyBorder="1" applyAlignment="1">
      <alignment vertical="top"/>
    </xf>
    <xf numFmtId="0" fontId="1" fillId="7" borderId="2" xfId="0" applyFont="1" applyFill="1" applyBorder="1" applyAlignment="1">
      <alignment vertical="top"/>
    </xf>
    <xf numFmtId="0" fontId="0" fillId="7" borderId="2" xfId="0" applyFill="1" applyBorder="1" applyAlignment="1">
      <alignment vertical="top" wrapText="1"/>
    </xf>
    <xf numFmtId="0" fontId="1" fillId="7" borderId="7" xfId="0" applyFont="1" applyFill="1" applyBorder="1" applyAlignment="1">
      <alignment vertical="top"/>
    </xf>
    <xf numFmtId="0" fontId="1" fillId="7" borderId="5" xfId="0" applyFont="1" applyFill="1" applyBorder="1" applyAlignment="1">
      <alignment vertical="top"/>
    </xf>
    <xf numFmtId="0" fontId="1" fillId="7" borderId="6" xfId="0" applyFont="1" applyFill="1" applyBorder="1" applyAlignment="1">
      <alignment vertical="top"/>
    </xf>
    <xf numFmtId="0" fontId="0" fillId="7" borderId="6" xfId="0" applyFill="1" applyBorder="1" applyAlignment="1">
      <alignment vertical="top" wrapText="1"/>
    </xf>
    <xf numFmtId="0" fontId="2" fillId="6" borderId="3" xfId="0" applyFont="1" applyFill="1" applyBorder="1" applyAlignment="1">
      <alignment horizontal="left" vertical="center"/>
    </xf>
    <xf numFmtId="0" fontId="2" fillId="6" borderId="1" xfId="0" applyFont="1" applyFill="1" applyBorder="1" applyAlignment="1">
      <alignment horizontal="left" vertical="center"/>
    </xf>
    <xf numFmtId="0" fontId="2" fillId="6" borderId="1" xfId="0" applyFont="1" applyFill="1" applyBorder="1" applyAlignment="1">
      <alignment vertical="center"/>
    </xf>
    <xf numFmtId="0" fontId="2" fillId="6" borderId="1" xfId="0" applyFont="1" applyFill="1" applyBorder="1" applyAlignment="1">
      <alignment vertical="center" wrapText="1"/>
    </xf>
    <xf numFmtId="0" fontId="0" fillId="3" borderId="3" xfId="0" applyFill="1" applyBorder="1" applyAlignment="1">
      <alignment vertical="center" wrapText="1"/>
    </xf>
    <xf numFmtId="0" fontId="0" fillId="3" borderId="1" xfId="0" applyFill="1" applyBorder="1" applyAlignment="1">
      <alignment vertical="center"/>
    </xf>
    <xf numFmtId="0" fontId="0" fillId="3" borderId="1" xfId="0" applyFill="1" applyBorder="1" applyAlignment="1">
      <alignment vertical="center" wrapText="1"/>
    </xf>
    <xf numFmtId="0" fontId="0" fillId="7" borderId="2" xfId="0" applyFill="1" applyBorder="1" applyAlignment="1">
      <alignment vertical="center" wrapText="1"/>
    </xf>
    <xf numFmtId="0" fontId="0" fillId="7" borderId="7" xfId="0" applyFill="1" applyBorder="1" applyAlignment="1">
      <alignment vertical="center" wrapText="1"/>
    </xf>
    <xf numFmtId="0" fontId="0" fillId="2" borderId="0" xfId="0" applyFill="1" applyAlignment="1">
      <alignment horizontal="center" vertical="center"/>
    </xf>
    <xf numFmtId="0" fontId="0" fillId="7" borderId="2" xfId="0" applyFill="1" applyBorder="1" applyAlignment="1">
      <alignment horizontal="center" vertical="center"/>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7" borderId="7" xfId="0" applyFill="1" applyBorder="1" applyAlignment="1">
      <alignment horizontal="center" vertical="center"/>
    </xf>
    <xf numFmtId="0" fontId="0" fillId="7" borderId="6" xfId="0" applyFill="1" applyBorder="1" applyAlignment="1">
      <alignment horizontal="center" vertical="center"/>
    </xf>
    <xf numFmtId="0" fontId="0" fillId="7" borderId="2"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1" xfId="0" applyFill="1" applyBorder="1" applyAlignment="1">
      <alignment horizontal="center" vertical="center"/>
    </xf>
    <xf numFmtId="0" fontId="0" fillId="3" borderId="3" xfId="0" applyFill="1" applyBorder="1" applyAlignment="1">
      <alignment horizontal="center" vertical="center" wrapText="1"/>
    </xf>
    <xf numFmtId="0" fontId="7" fillId="2" borderId="0" xfId="1" applyFill="1"/>
    <xf numFmtId="0" fontId="1" fillId="5" borderId="2" xfId="0" applyFont="1" applyFill="1" applyBorder="1" applyAlignment="1">
      <alignment vertical="top"/>
    </xf>
    <xf numFmtId="0" fontId="2" fillId="6" borderId="20"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13" xfId="0" applyFont="1" applyFill="1" applyBorder="1"/>
    <xf numFmtId="0" fontId="9" fillId="6" borderId="14" xfId="0" applyFont="1" applyFill="1" applyBorder="1" applyAlignment="1">
      <alignment vertical="center" wrapText="1"/>
    </xf>
    <xf numFmtId="0" fontId="9" fillId="6" borderId="16" xfId="0" applyFont="1" applyFill="1" applyBorder="1" applyAlignment="1">
      <alignment vertical="center" wrapText="1"/>
    </xf>
    <xf numFmtId="0" fontId="9" fillId="6" borderId="15" xfId="0" applyFont="1" applyFill="1" applyBorder="1" applyAlignment="1">
      <alignment vertical="center" wrapText="1"/>
    </xf>
    <xf numFmtId="0" fontId="9" fillId="6" borderId="26" xfId="0" applyFont="1" applyFill="1" applyBorder="1" applyAlignment="1">
      <alignment vertical="center" wrapText="1"/>
    </xf>
    <xf numFmtId="0" fontId="10" fillId="2" borderId="0" xfId="1" applyFont="1" applyFill="1" applyProtection="1"/>
    <xf numFmtId="0" fontId="11" fillId="2" borderId="0" xfId="0" applyFont="1" applyFill="1"/>
    <xf numFmtId="0" fontId="11" fillId="0" borderId="0" xfId="0" applyFont="1"/>
    <xf numFmtId="0" fontId="11" fillId="0" borderId="0" xfId="0" applyFont="1" applyProtection="1">
      <protection locked="0"/>
    </xf>
    <xf numFmtId="0" fontId="11" fillId="2" borderId="32" xfId="0" applyFont="1" applyFill="1" applyBorder="1"/>
    <xf numFmtId="0" fontId="12" fillId="2" borderId="0" xfId="0" applyFont="1" applyFill="1"/>
    <xf numFmtId="0" fontId="12" fillId="0" borderId="0" xfId="0" applyFont="1"/>
    <xf numFmtId="0" fontId="13" fillId="5" borderId="4" xfId="0" applyFont="1" applyFill="1" applyBorder="1" applyAlignment="1">
      <alignment vertical="top"/>
    </xf>
    <xf numFmtId="0" fontId="13" fillId="5" borderId="2" xfId="0" applyFont="1" applyFill="1" applyBorder="1" applyAlignment="1">
      <alignment vertical="top"/>
    </xf>
    <xf numFmtId="0" fontId="14" fillId="6" borderId="39" xfId="0" applyFont="1" applyFill="1" applyBorder="1" applyAlignment="1">
      <alignment horizontal="center" vertical="center"/>
    </xf>
    <xf numFmtId="0" fontId="14" fillId="6" borderId="40" xfId="0" applyFont="1" applyFill="1" applyBorder="1" applyAlignment="1">
      <alignment horizontal="center" vertical="center"/>
    </xf>
    <xf numFmtId="0" fontId="12" fillId="6" borderId="41" xfId="0" applyFont="1" applyFill="1" applyBorder="1"/>
    <xf numFmtId="0" fontId="14" fillId="6" borderId="42"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8" xfId="0" applyFont="1" applyFill="1" applyBorder="1" applyAlignment="1">
      <alignment horizontal="center" vertical="center"/>
    </xf>
    <xf numFmtId="0" fontId="12" fillId="0" borderId="34" xfId="0" applyFont="1" applyBorder="1"/>
    <xf numFmtId="0" fontId="12" fillId="0" borderId="33" xfId="0" applyFont="1" applyBorder="1"/>
    <xf numFmtId="0" fontId="12" fillId="0" borderId="35" xfId="0" applyFont="1" applyBorder="1"/>
    <xf numFmtId="0" fontId="16" fillId="0" borderId="0" xfId="0" applyFont="1"/>
    <xf numFmtId="164" fontId="12" fillId="0" borderId="0" xfId="0" applyNumberFormat="1" applyFont="1"/>
    <xf numFmtId="49" fontId="16" fillId="0" borderId="0" xfId="0" applyNumberFormat="1" applyFont="1"/>
    <xf numFmtId="0" fontId="18" fillId="2" borderId="0" xfId="1" applyFont="1" applyFill="1" applyProtection="1"/>
    <xf numFmtId="0" fontId="12" fillId="0" borderId="0" xfId="0" applyFont="1" applyProtection="1">
      <protection locked="0"/>
    </xf>
    <xf numFmtId="0" fontId="12" fillId="2" borderId="43" xfId="0" applyFont="1" applyFill="1" applyBorder="1"/>
    <xf numFmtId="0" fontId="12" fillId="0" borderId="43" xfId="0" applyFont="1" applyBorder="1"/>
    <xf numFmtId="0" fontId="12" fillId="2" borderId="32" xfId="0" applyFont="1" applyFill="1" applyBorder="1"/>
    <xf numFmtId="0" fontId="14" fillId="6" borderId="9" xfId="0" applyFont="1" applyFill="1" applyBorder="1" applyAlignment="1">
      <alignment horizontal="center" vertical="center"/>
    </xf>
    <xf numFmtId="0" fontId="14" fillId="6" borderId="20" xfId="0" applyFont="1" applyFill="1" applyBorder="1" applyAlignment="1">
      <alignment horizontal="center" vertical="center"/>
    </xf>
    <xf numFmtId="0" fontId="14" fillId="6" borderId="41" xfId="0" applyFont="1" applyFill="1" applyBorder="1" applyAlignment="1">
      <alignment horizontal="center" vertical="center"/>
    </xf>
    <xf numFmtId="0" fontId="14" fillId="6" borderId="28" xfId="0" applyFont="1" applyFill="1" applyBorder="1" applyAlignment="1">
      <alignment horizontal="center" vertical="center"/>
    </xf>
    <xf numFmtId="0" fontId="14" fillId="6" borderId="10" xfId="0" applyFont="1" applyFill="1" applyBorder="1" applyAlignment="1">
      <alignment horizontal="center" vertical="center"/>
    </xf>
    <xf numFmtId="49" fontId="12" fillId="0" borderId="0" xfId="0" applyNumberFormat="1" applyFont="1"/>
    <xf numFmtId="0" fontId="14" fillId="6" borderId="29" xfId="0" applyFont="1" applyFill="1" applyBorder="1" applyAlignment="1">
      <alignment horizontal="center" vertical="center"/>
    </xf>
    <xf numFmtId="0" fontId="14" fillId="6" borderId="30" xfId="0" applyFont="1" applyFill="1" applyBorder="1" applyAlignment="1">
      <alignment horizontal="center" vertical="center"/>
    </xf>
    <xf numFmtId="0" fontId="14" fillId="6" borderId="44" xfId="0" applyFont="1" applyFill="1" applyBorder="1" applyAlignment="1">
      <alignment vertical="center"/>
    </xf>
    <xf numFmtId="0" fontId="12" fillId="0" borderId="36" xfId="0" applyFont="1" applyBorder="1" applyProtection="1">
      <protection locked="0"/>
    </xf>
    <xf numFmtId="0" fontId="14" fillId="6" borderId="54" xfId="0" applyFont="1" applyFill="1" applyBorder="1" applyAlignment="1">
      <alignment horizontal="center" vertical="center"/>
    </xf>
    <xf numFmtId="0" fontId="14" fillId="6" borderId="48" xfId="0" applyFont="1" applyFill="1" applyBorder="1" applyAlignment="1">
      <alignment horizontal="center" vertical="center"/>
    </xf>
    <xf numFmtId="0" fontId="12" fillId="2" borderId="50" xfId="0" applyFont="1" applyFill="1" applyBorder="1"/>
    <xf numFmtId="0" fontId="12" fillId="0" borderId="50" xfId="0" applyFont="1" applyBorder="1"/>
    <xf numFmtId="0" fontId="14" fillId="6" borderId="44" xfId="0" applyFont="1" applyFill="1" applyBorder="1" applyAlignment="1">
      <alignment horizontal="center" vertical="center"/>
    </xf>
    <xf numFmtId="0" fontId="14" fillId="6" borderId="51"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38" xfId="0" applyFont="1" applyFill="1" applyBorder="1" applyAlignment="1">
      <alignment horizontal="center" vertical="center"/>
    </xf>
    <xf numFmtId="0" fontId="13" fillId="5" borderId="4" xfId="0" applyFont="1" applyFill="1" applyBorder="1" applyAlignment="1">
      <alignment vertical="center"/>
    </xf>
    <xf numFmtId="0" fontId="14" fillId="6" borderId="49"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47" xfId="0" applyFont="1" applyFill="1" applyBorder="1" applyAlignment="1">
      <alignment horizontal="center" vertical="center"/>
    </xf>
    <xf numFmtId="0" fontId="14" fillId="6" borderId="46" xfId="0" applyFont="1" applyFill="1" applyBorder="1" applyAlignment="1">
      <alignment horizontal="center" vertical="center"/>
    </xf>
    <xf numFmtId="49" fontId="12" fillId="2" borderId="0" xfId="0" applyNumberFormat="1" applyFont="1" applyFill="1"/>
    <xf numFmtId="0" fontId="13" fillId="5" borderId="2" xfId="0" applyFont="1" applyFill="1" applyBorder="1" applyAlignment="1">
      <alignment vertical="center"/>
    </xf>
    <xf numFmtId="0" fontId="14" fillId="6" borderId="52" xfId="0" applyFont="1" applyFill="1" applyBorder="1" applyAlignment="1">
      <alignment horizontal="center" vertical="center"/>
    </xf>
    <xf numFmtId="0" fontId="14" fillId="6" borderId="45" xfId="0" applyFont="1" applyFill="1" applyBorder="1" applyAlignment="1">
      <alignment horizontal="center" vertical="center"/>
    </xf>
    <xf numFmtId="0" fontId="12" fillId="0" borderId="7" xfId="0" applyFont="1" applyBorder="1" applyProtection="1">
      <protection locked="0"/>
    </xf>
    <xf numFmtId="0" fontId="14" fillId="6" borderId="53" xfId="0" applyFont="1" applyFill="1" applyBorder="1" applyAlignment="1">
      <alignment horizontal="center" vertical="center"/>
    </xf>
    <xf numFmtId="0" fontId="20" fillId="2" borderId="0" xfId="0" applyFont="1" applyFill="1"/>
    <xf numFmtId="0" fontId="1" fillId="7" borderId="4" xfId="0" applyFont="1" applyFill="1" applyBorder="1" applyAlignment="1">
      <alignment vertical="center"/>
    </xf>
    <xf numFmtId="0" fontId="1" fillId="7" borderId="2" xfId="0" applyFont="1" applyFill="1" applyBorder="1" applyAlignment="1">
      <alignment vertical="center"/>
    </xf>
    <xf numFmtId="0" fontId="14" fillId="6" borderId="47" xfId="0" applyFont="1" applyFill="1" applyBorder="1" applyAlignment="1">
      <alignment horizontal="center" vertical="center" wrapText="1"/>
    </xf>
    <xf numFmtId="0" fontId="2" fillId="0" borderId="0" xfId="0" applyFont="1" applyAlignment="1">
      <alignment vertical="top" wrapText="1"/>
    </xf>
    <xf numFmtId="0" fontId="0" fillId="0" borderId="0" xfId="0" applyAlignment="1">
      <alignment vertical="top"/>
    </xf>
    <xf numFmtId="49" fontId="12" fillId="0" borderId="0" xfId="0" applyNumberFormat="1" applyFont="1" applyAlignment="1">
      <alignment vertical="top"/>
    </xf>
    <xf numFmtId="0" fontId="23" fillId="2" borderId="0" xfId="0" applyFont="1" applyFill="1" applyAlignment="1">
      <alignment horizontal="left" vertical="center" indent="1"/>
    </xf>
    <xf numFmtId="0" fontId="0" fillId="2" borderId="0" xfId="0" applyFill="1" applyAlignment="1">
      <alignment vertical="center"/>
    </xf>
    <xf numFmtId="0" fontId="18" fillId="5" borderId="0" xfId="1" applyFont="1" applyFill="1" applyProtection="1"/>
    <xf numFmtId="0" fontId="25" fillId="5" borderId="0" xfId="2" applyFont="1" applyFill="1" applyAlignment="1">
      <alignment horizontal="center" vertical="center"/>
    </xf>
    <xf numFmtId="0" fontId="12" fillId="5" borderId="0" xfId="0" applyFont="1" applyFill="1"/>
    <xf numFmtId="0" fontId="12" fillId="0" borderId="0" xfId="0" applyFont="1" applyAlignment="1">
      <alignment horizontal="right"/>
    </xf>
    <xf numFmtId="0" fontId="12" fillId="0" borderId="0" xfId="2" applyFont="1" applyAlignment="1">
      <alignment horizontal="center" vertical="center"/>
    </xf>
    <xf numFmtId="0" fontId="13" fillId="5" borderId="0" xfId="0" applyFont="1" applyFill="1" applyAlignment="1">
      <alignment horizontal="center" vertical="center"/>
    </xf>
    <xf numFmtId="0" fontId="12" fillId="0" borderId="24" xfId="0" applyFont="1" applyBorder="1" applyAlignment="1">
      <alignment horizontal="center" vertical="center"/>
    </xf>
    <xf numFmtId="0" fontId="12" fillId="0" borderId="0" xfId="0" applyFont="1" applyAlignment="1">
      <alignment horizontal="center" vertical="center"/>
    </xf>
    <xf numFmtId="0" fontId="28" fillId="5" borderId="0" xfId="2" applyFont="1" applyFill="1" applyAlignment="1">
      <alignment vertical="center"/>
    </xf>
    <xf numFmtId="0" fontId="25" fillId="5" borderId="0" xfId="2" applyFont="1" applyFill="1" applyAlignment="1">
      <alignment vertical="center"/>
    </xf>
    <xf numFmtId="0" fontId="18" fillId="5" borderId="0" xfId="1" applyFont="1" applyFill="1" applyAlignment="1" applyProtection="1">
      <alignment horizontal="center" vertical="center"/>
    </xf>
    <xf numFmtId="0" fontId="29" fillId="5" borderId="0" xfId="1" applyFont="1" applyFill="1" applyAlignment="1" applyProtection="1">
      <alignment vertical="center"/>
    </xf>
    <xf numFmtId="0" fontId="30" fillId="5" borderId="0" xfId="0" applyFont="1" applyFill="1"/>
    <xf numFmtId="0" fontId="30" fillId="5" borderId="0" xfId="2" applyFont="1" applyFill="1" applyAlignment="1">
      <alignment vertical="center" wrapText="1"/>
    </xf>
    <xf numFmtId="0" fontId="12" fillId="0" borderId="57" xfId="0" applyFont="1" applyBorder="1" applyAlignment="1">
      <alignment horizontal="left" vertical="center"/>
    </xf>
    <xf numFmtId="0" fontId="12" fillId="0" borderId="58" xfId="0" applyFont="1" applyBorder="1" applyAlignment="1">
      <alignment horizontal="left" vertical="center"/>
    </xf>
    <xf numFmtId="0" fontId="12" fillId="0" borderId="59" xfId="0" applyFont="1" applyBorder="1" applyAlignment="1">
      <alignment horizontal="left" vertical="center"/>
    </xf>
    <xf numFmtId="0" fontId="14" fillId="0" borderId="69" xfId="0"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49" fontId="12" fillId="0" borderId="0" xfId="0" applyNumberFormat="1" applyFont="1" applyAlignment="1" applyProtection="1">
      <alignment horizontal="center" vertical="center"/>
      <protection locked="0"/>
    </xf>
    <xf numFmtId="0" fontId="12" fillId="0" borderId="0" xfId="0" applyFont="1" applyAlignment="1">
      <alignment horizontal="left" vertical="top"/>
    </xf>
    <xf numFmtId="43" fontId="12" fillId="0" borderId="0" xfId="3" applyFont="1" applyFill="1" applyAlignment="1" applyProtection="1">
      <alignment horizontal="right" vertical="top"/>
      <protection locked="0"/>
    </xf>
    <xf numFmtId="0" fontId="33" fillId="0" borderId="73" xfId="0" applyFont="1" applyBorder="1" applyAlignment="1">
      <alignment horizontal="left" vertical="top" wrapText="1"/>
    </xf>
    <xf numFmtId="0" fontId="34" fillId="0" borderId="73" xfId="0" applyFont="1" applyBorder="1" applyAlignment="1">
      <alignment horizontal="left" vertical="top" wrapText="1"/>
    </xf>
    <xf numFmtId="0" fontId="33" fillId="0" borderId="73" xfId="0" applyFont="1" applyBorder="1" applyAlignment="1">
      <alignment horizontal="left" vertical="center" wrapText="1"/>
    </xf>
    <xf numFmtId="0" fontId="0" fillId="0" borderId="73" xfId="0" applyBorder="1" applyAlignment="1">
      <alignment horizontal="left" vertical="center" wrapText="1"/>
    </xf>
    <xf numFmtId="0" fontId="0" fillId="0" borderId="73" xfId="0" applyBorder="1" applyAlignment="1">
      <alignment horizontal="left" vertical="top" wrapText="1"/>
    </xf>
    <xf numFmtId="1" fontId="32" fillId="0" borderId="73" xfId="0" applyNumberFormat="1" applyFont="1" applyBorder="1" applyAlignment="1">
      <alignment horizontal="left" vertical="top" shrinkToFit="1"/>
    </xf>
    <xf numFmtId="0" fontId="40" fillId="0" borderId="73" xfId="0" applyFont="1" applyBorder="1" applyAlignment="1">
      <alignment horizontal="left" vertical="top" wrapText="1"/>
    </xf>
    <xf numFmtId="1" fontId="32" fillId="0" borderId="73" xfId="0" applyNumberFormat="1" applyFont="1" applyBorder="1" applyAlignment="1">
      <alignment horizontal="center" vertical="top" shrinkToFit="1"/>
    </xf>
    <xf numFmtId="1" fontId="32" fillId="0" borderId="74" xfId="0" applyNumberFormat="1" applyFont="1" applyBorder="1" applyAlignment="1">
      <alignment horizontal="center" vertical="top" shrinkToFit="1"/>
    </xf>
    <xf numFmtId="0" fontId="40" fillId="0" borderId="74" xfId="0" applyFont="1" applyBorder="1" applyAlignment="1">
      <alignment horizontal="left" vertical="top" wrapText="1"/>
    </xf>
    <xf numFmtId="0" fontId="49" fillId="5" borderId="72" xfId="0" applyFont="1" applyFill="1" applyBorder="1" applyAlignment="1">
      <alignment horizontal="center" vertical="center" wrapText="1"/>
    </xf>
    <xf numFmtId="0" fontId="34" fillId="0" borderId="74" xfId="0" applyFont="1" applyBorder="1" applyAlignment="1">
      <alignment horizontal="left" vertical="top" wrapText="1"/>
    </xf>
    <xf numFmtId="0" fontId="42" fillId="0" borderId="73" xfId="0" applyFont="1" applyBorder="1" applyAlignment="1">
      <alignment horizontal="left" vertical="top" wrapText="1"/>
    </xf>
    <xf numFmtId="0" fontId="34" fillId="0" borderId="73" xfId="0" applyFont="1" applyBorder="1" applyAlignment="1">
      <alignment horizontal="center" vertical="center" wrapText="1"/>
    </xf>
    <xf numFmtId="0" fontId="34" fillId="0" borderId="74" xfId="0" applyFont="1" applyBorder="1" applyAlignment="1">
      <alignment horizontal="center" vertical="center" wrapText="1"/>
    </xf>
    <xf numFmtId="0" fontId="0" fillId="0" borderId="0" xfId="0" applyAlignment="1">
      <alignment horizontal="center" vertical="center"/>
    </xf>
    <xf numFmtId="0" fontId="34" fillId="0" borderId="73" xfId="0" applyFont="1" applyBorder="1" applyAlignment="1">
      <alignment horizontal="left" vertical="center" wrapText="1"/>
    </xf>
    <xf numFmtId="0" fontId="33" fillId="0" borderId="73" xfId="0" applyFont="1" applyBorder="1" applyAlignment="1">
      <alignment horizontal="center" vertical="center" wrapText="1"/>
    </xf>
    <xf numFmtId="0" fontId="33" fillId="0" borderId="74" xfId="0" applyFont="1" applyBorder="1" applyAlignment="1">
      <alignment horizontal="left" vertical="center" wrapText="1"/>
    </xf>
    <xf numFmtId="1" fontId="32" fillId="0" borderId="74" xfId="0" applyNumberFormat="1" applyFont="1" applyBorder="1" applyAlignment="1">
      <alignment vertical="top" shrinkToFit="1"/>
    </xf>
    <xf numFmtId="0" fontId="33" fillId="0" borderId="74" xfId="0" applyFont="1" applyBorder="1" applyAlignment="1">
      <alignment vertical="center" wrapText="1"/>
    </xf>
    <xf numFmtId="0" fontId="33" fillId="0" borderId="74" xfId="0" applyFont="1" applyBorder="1" applyAlignment="1">
      <alignment vertical="top" wrapText="1"/>
    </xf>
    <xf numFmtId="0" fontId="0" fillId="0" borderId="74" xfId="0" applyBorder="1" applyAlignment="1">
      <alignment vertical="top" wrapText="1"/>
    </xf>
    <xf numFmtId="0" fontId="12" fillId="0" borderId="75" xfId="0" applyFont="1" applyBorder="1" applyAlignment="1">
      <alignment horizontal="center" vertical="center"/>
    </xf>
    <xf numFmtId="0" fontId="12" fillId="9" borderId="31" xfId="1" applyFont="1" applyFill="1" applyBorder="1" applyAlignment="1" applyProtection="1">
      <alignment horizontal="center" vertical="center"/>
      <protection locked="0"/>
    </xf>
    <xf numFmtId="0" fontId="12" fillId="9" borderId="11" xfId="0" applyFont="1" applyFill="1" applyBorder="1" applyAlignment="1" applyProtection="1">
      <alignment horizontal="center" vertical="center"/>
      <protection locked="0"/>
    </xf>
    <xf numFmtId="0" fontId="12" fillId="9" borderId="11" xfId="0" applyFont="1" applyFill="1" applyBorder="1" applyAlignment="1" applyProtection="1">
      <alignment horizontal="left" vertical="center"/>
      <protection locked="0"/>
    </xf>
    <xf numFmtId="165" fontId="12" fillId="9" borderId="11" xfId="0" applyNumberFormat="1" applyFont="1" applyFill="1" applyBorder="1" applyAlignment="1" applyProtection="1">
      <alignment horizontal="center" vertical="center"/>
      <protection locked="0"/>
    </xf>
    <xf numFmtId="0" fontId="17" fillId="9" borderId="8" xfId="0" applyFont="1" applyFill="1" applyBorder="1" applyAlignment="1">
      <alignment horizontal="left" vertical="top" wrapText="1"/>
    </xf>
    <xf numFmtId="164" fontId="17" fillId="0" borderId="0" xfId="0" applyNumberFormat="1" applyFont="1" applyAlignment="1">
      <alignment horizontal="left" vertical="top" wrapText="1"/>
    </xf>
    <xf numFmtId="0" fontId="19" fillId="0" borderId="0" xfId="0" applyFont="1" applyAlignment="1" applyProtection="1">
      <alignment horizontal="center" vertical="center"/>
      <protection locked="0"/>
    </xf>
    <xf numFmtId="0" fontId="19" fillId="0" borderId="0" xfId="0" applyFont="1" applyAlignment="1" applyProtection="1">
      <alignment horizontal="left" vertical="center"/>
      <protection locked="0"/>
    </xf>
    <xf numFmtId="165" fontId="12"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protection locked="0"/>
    </xf>
    <xf numFmtId="164" fontId="17" fillId="0" borderId="0" xfId="0" applyNumberFormat="1" applyFont="1"/>
    <xf numFmtId="0" fontId="12" fillId="0" borderId="0" xfId="0" applyFont="1" applyAlignment="1" applyProtection="1">
      <alignment horizontal="left" vertical="center"/>
      <protection locked="0"/>
    </xf>
    <xf numFmtId="49" fontId="12" fillId="0" borderId="0" xfId="0" applyNumberFormat="1" applyFont="1" applyProtection="1">
      <protection locked="0"/>
    </xf>
    <xf numFmtId="0" fontId="12" fillId="0" borderId="0" xfId="0" applyFont="1" applyAlignment="1" applyProtection="1">
      <alignment horizontal="left" vertical="top"/>
      <protection locked="0"/>
    </xf>
    <xf numFmtId="0" fontId="17" fillId="0" borderId="0" xfId="0" applyFont="1" applyAlignment="1">
      <alignment horizontal="left" vertical="top"/>
    </xf>
    <xf numFmtId="0" fontId="17" fillId="0" borderId="0" xfId="0" applyFont="1" applyAlignment="1">
      <alignment wrapText="1"/>
    </xf>
    <xf numFmtId="0" fontId="17" fillId="0" borderId="0" xfId="0" applyFont="1"/>
    <xf numFmtId="0" fontId="17" fillId="0" borderId="0" xfId="0" applyFont="1" applyAlignment="1">
      <alignment horizontal="left" vertical="top" wrapText="1"/>
    </xf>
    <xf numFmtId="49" fontId="12" fillId="0" borderId="0" xfId="0" applyNumberFormat="1" applyFont="1" applyAlignment="1">
      <alignment horizontal="center" vertical="center"/>
    </xf>
    <xf numFmtId="49" fontId="12" fillId="0" borderId="0" xfId="0" applyNumberFormat="1" applyFont="1" applyAlignment="1" applyProtection="1">
      <alignment horizontal="center"/>
      <protection locked="0"/>
    </xf>
    <xf numFmtId="164" fontId="12" fillId="0" borderId="0" xfId="0" applyNumberFormat="1" applyFont="1" applyAlignment="1" applyProtection="1">
      <alignment horizontal="center" vertical="center"/>
      <protection locked="0"/>
    </xf>
    <xf numFmtId="49" fontId="12" fillId="0" borderId="0" xfId="0" applyNumberFormat="1" applyFont="1" applyAlignment="1" applyProtection="1">
      <alignment horizontal="left" vertical="top"/>
      <protection locked="0"/>
    </xf>
    <xf numFmtId="0" fontId="30" fillId="5" borderId="0" xfId="2" applyFont="1" applyFill="1" applyAlignment="1">
      <alignment horizontal="left" vertical="center" wrapText="1"/>
    </xf>
    <xf numFmtId="0" fontId="30" fillId="5" borderId="0" xfId="0" applyFont="1" applyFill="1" applyAlignment="1">
      <alignment horizontal="left" vertical="top" wrapText="1"/>
    </xf>
    <xf numFmtId="0" fontId="18" fillId="5" borderId="0" xfId="1" applyFont="1" applyFill="1" applyAlignment="1" applyProtection="1">
      <alignment horizontal="center" vertical="center"/>
    </xf>
    <xf numFmtId="0" fontId="24" fillId="5" borderId="0" xfId="2" applyFont="1" applyFill="1" applyAlignment="1">
      <alignment horizontal="center" vertical="center" wrapText="1"/>
    </xf>
    <xf numFmtId="0" fontId="24" fillId="5" borderId="0" xfId="2" applyFont="1" applyFill="1" applyAlignment="1">
      <alignment horizontal="center" vertical="center"/>
    </xf>
    <xf numFmtId="14" fontId="13" fillId="6" borderId="60" xfId="2" applyNumberFormat="1" applyFont="1" applyFill="1" applyBorder="1" applyAlignment="1" applyProtection="1">
      <alignment horizontal="center" vertical="center"/>
      <protection locked="0"/>
    </xf>
    <xf numFmtId="14" fontId="13" fillId="6" borderId="61" xfId="2" applyNumberFormat="1" applyFont="1" applyFill="1" applyBorder="1" applyAlignment="1" applyProtection="1">
      <alignment horizontal="center" vertical="center"/>
      <protection locked="0"/>
    </xf>
    <xf numFmtId="14" fontId="13" fillId="6" borderId="62" xfId="2" applyNumberFormat="1" applyFont="1" applyFill="1" applyBorder="1" applyAlignment="1" applyProtection="1">
      <alignment horizontal="center" vertical="center"/>
      <protection locked="0"/>
    </xf>
    <xf numFmtId="14" fontId="13" fillId="6" borderId="63" xfId="2" applyNumberFormat="1" applyFont="1" applyFill="1" applyBorder="1" applyAlignment="1" applyProtection="1">
      <alignment horizontal="center" vertical="center"/>
      <protection locked="0"/>
    </xf>
    <xf numFmtId="14" fontId="13" fillId="6" borderId="64" xfId="2" applyNumberFormat="1" applyFont="1" applyFill="1" applyBorder="1" applyAlignment="1" applyProtection="1">
      <alignment horizontal="center" vertical="center"/>
      <protection locked="0"/>
    </xf>
    <xf numFmtId="14" fontId="13" fillId="6" borderId="65" xfId="2" applyNumberFormat="1" applyFont="1" applyFill="1" applyBorder="1" applyAlignment="1" applyProtection="1">
      <alignment horizontal="center" vertical="center"/>
      <protection locked="0"/>
    </xf>
    <xf numFmtId="0" fontId="13" fillId="6" borderId="60" xfId="2" applyFont="1" applyFill="1" applyBorder="1" applyAlignment="1">
      <alignment horizontal="center" vertical="center"/>
    </xf>
    <xf numFmtId="0" fontId="13" fillId="6" borderId="61" xfId="2" applyFont="1" applyFill="1" applyBorder="1" applyAlignment="1">
      <alignment horizontal="center" vertical="center"/>
    </xf>
    <xf numFmtId="0" fontId="13" fillId="6" borderId="62" xfId="2" applyFont="1" applyFill="1" applyBorder="1" applyAlignment="1">
      <alignment horizontal="center" vertical="center"/>
    </xf>
    <xf numFmtId="0" fontId="13" fillId="6" borderId="63" xfId="2" applyFont="1" applyFill="1" applyBorder="1" applyAlignment="1">
      <alignment horizontal="center" vertical="center"/>
    </xf>
    <xf numFmtId="0" fontId="13" fillId="6" borderId="64" xfId="2" applyFont="1" applyFill="1" applyBorder="1" applyAlignment="1">
      <alignment horizontal="center" vertical="center"/>
    </xf>
    <xf numFmtId="0" fontId="13" fillId="6" borderId="65" xfId="2" applyFont="1" applyFill="1" applyBorder="1" applyAlignment="1">
      <alignment horizontal="center" vertical="center"/>
    </xf>
    <xf numFmtId="0" fontId="26" fillId="6" borderId="0" xfId="2" applyFont="1" applyFill="1" applyAlignment="1">
      <alignment horizontal="center" vertical="center"/>
    </xf>
    <xf numFmtId="0" fontId="13" fillId="6" borderId="60" xfId="2" applyFont="1" applyFill="1" applyBorder="1" applyAlignment="1" applyProtection="1">
      <alignment horizontal="center" vertical="center"/>
      <protection locked="0"/>
    </xf>
    <xf numFmtId="0" fontId="13" fillId="6" borderId="61" xfId="2" applyFont="1" applyFill="1" applyBorder="1" applyAlignment="1" applyProtection="1">
      <alignment horizontal="center" vertical="center"/>
      <protection locked="0"/>
    </xf>
    <xf numFmtId="0" fontId="13" fillId="6" borderId="62" xfId="2" applyFont="1" applyFill="1" applyBorder="1" applyAlignment="1" applyProtection="1">
      <alignment horizontal="center" vertical="center"/>
      <protection locked="0"/>
    </xf>
    <xf numFmtId="0" fontId="13" fillId="6" borderId="63" xfId="2" applyFont="1" applyFill="1" applyBorder="1" applyAlignment="1" applyProtection="1">
      <alignment horizontal="center" vertical="center"/>
      <protection locked="0"/>
    </xf>
    <xf numFmtId="0" fontId="13" fillId="6" borderId="64" xfId="2" applyFont="1" applyFill="1" applyBorder="1" applyAlignment="1" applyProtection="1">
      <alignment horizontal="center" vertical="center"/>
      <protection locked="0"/>
    </xf>
    <xf numFmtId="0" fontId="13" fillId="6" borderId="65" xfId="2" applyFont="1" applyFill="1" applyBorder="1" applyAlignment="1" applyProtection="1">
      <alignment horizontal="center" vertical="center"/>
      <protection locked="0"/>
    </xf>
    <xf numFmtId="0" fontId="13" fillId="6" borderId="55" xfId="2" applyFont="1" applyFill="1" applyBorder="1" applyAlignment="1">
      <alignment horizontal="center" vertical="center"/>
    </xf>
    <xf numFmtId="0" fontId="13" fillId="6" borderId="67" xfId="2" applyFont="1" applyFill="1" applyBorder="1" applyAlignment="1">
      <alignment horizontal="center" vertical="center"/>
    </xf>
    <xf numFmtId="0" fontId="13" fillId="6" borderId="56" xfId="2" applyFont="1" applyFill="1" applyBorder="1" applyAlignment="1">
      <alignment horizontal="center" vertical="center"/>
    </xf>
    <xf numFmtId="0" fontId="13" fillId="6" borderId="68" xfId="2" applyFont="1" applyFill="1" applyBorder="1" applyAlignment="1">
      <alignment horizontal="center" vertical="center"/>
    </xf>
    <xf numFmtId="0" fontId="1" fillId="8" borderId="5" xfId="0" applyFont="1" applyFill="1" applyBorder="1" applyAlignment="1">
      <alignment horizontal="center" vertical="center"/>
    </xf>
    <xf numFmtId="0" fontId="1" fillId="8" borderId="6" xfId="0" applyFont="1" applyFill="1" applyBorder="1" applyAlignment="1">
      <alignment horizontal="center" vertical="center"/>
    </xf>
    <xf numFmtId="0" fontId="1" fillId="8" borderId="66"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0" xfId="0" applyFont="1" applyFill="1" applyAlignment="1">
      <alignment horizontal="center" vertical="center"/>
    </xf>
    <xf numFmtId="0" fontId="1" fillId="8" borderId="9" xfId="0" applyFont="1" applyFill="1" applyBorder="1" applyAlignment="1">
      <alignment horizontal="center" vertical="center"/>
    </xf>
    <xf numFmtId="0" fontId="1" fillId="8" borderId="10"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28"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20" xfId="0" applyFont="1" applyFill="1" applyBorder="1" applyAlignment="1">
      <alignment horizontal="center" vertical="center"/>
    </xf>
    <xf numFmtId="0" fontId="21" fillId="5" borderId="6" xfId="0" applyFont="1" applyFill="1" applyBorder="1" applyAlignment="1">
      <alignment horizontal="center" vertical="top"/>
    </xf>
    <xf numFmtId="0" fontId="21" fillId="5" borderId="5" xfId="0" applyFont="1" applyFill="1" applyBorder="1" applyAlignment="1">
      <alignment horizontal="center" vertical="top"/>
    </xf>
    <xf numFmtId="0" fontId="21" fillId="5" borderId="66" xfId="0" applyFont="1" applyFill="1" applyBorder="1" applyAlignment="1">
      <alignment horizontal="center" vertical="top"/>
    </xf>
    <xf numFmtId="0" fontId="1" fillId="5" borderId="2" xfId="0" applyFont="1" applyFill="1" applyBorder="1" applyAlignment="1">
      <alignment horizontal="center" vertical="top"/>
    </xf>
  </cellXfs>
  <cellStyles count="8">
    <cellStyle name="Comma" xfId="3" builtinId="3"/>
    <cellStyle name="Hyperlink" xfId="1" builtinId="8"/>
    <cellStyle name="Normal" xfId="0" builtinId="0"/>
    <cellStyle name="Normal 2" xfId="2" xr:uid="{94A85B01-9168-47D4-A6F5-023279B8FD01}"/>
    <cellStyle name="Normal 30 2 3 4 4" xfId="5" xr:uid="{94DD4CCE-B539-47B5-A6C1-C54258C4046D}"/>
    <cellStyle name="Normal 30 2 3 4 7" xfId="4" xr:uid="{A98B00E1-6441-45FA-9E2C-30AC8F39DAD6}"/>
    <cellStyle name="Normal 30 2 3 6" xfId="6" xr:uid="{40D23332-4CF0-4BC7-B991-4F9A59D0F361}"/>
    <cellStyle name="Normal 4 2 3 3 2" xfId="7" xr:uid="{C51CA31A-E8F9-4577-A705-7AD021B4812A}"/>
  </cellStyles>
  <dxfs count="354">
    <dxf>
      <font>
        <b/>
        <i val="0"/>
        <color theme="0"/>
      </font>
      <fill>
        <patternFill>
          <bgColor rgb="FFD9534F"/>
        </patternFill>
      </fill>
    </dxf>
    <dxf>
      <font>
        <b/>
        <i val="0"/>
        <color theme="0"/>
      </font>
      <fill>
        <patternFill>
          <bgColor rgb="FFD9534F"/>
        </patternFill>
      </fill>
    </dxf>
    <dxf>
      <font>
        <b/>
        <i val="0"/>
        <color theme="0"/>
      </font>
      <fill>
        <patternFill>
          <bgColor rgb="FFD9534F"/>
        </patternFill>
      </fill>
    </dxf>
    <dxf>
      <font>
        <b/>
        <i val="0"/>
        <color theme="0"/>
      </font>
      <fill>
        <patternFill>
          <bgColor rgb="FFD9534F"/>
        </patternFill>
      </fill>
    </dxf>
    <dxf>
      <font>
        <b/>
        <i val="0"/>
        <color theme="0"/>
      </font>
      <fill>
        <patternFill>
          <bgColor rgb="FFD9534F"/>
        </patternFill>
      </fill>
    </dxf>
    <dxf>
      <font>
        <b/>
        <i val="0"/>
        <color theme="0"/>
      </font>
      <fill>
        <patternFill>
          <bgColor rgb="FFD9534F"/>
        </patternFill>
      </fill>
    </dxf>
    <dxf>
      <font>
        <b/>
        <i val="0"/>
        <color theme="0"/>
      </font>
      <fill>
        <patternFill>
          <bgColor rgb="FFD9534F"/>
        </patternFill>
      </fill>
    </dxf>
    <dxf>
      <font>
        <b/>
        <i val="0"/>
        <color theme="0"/>
      </font>
      <fill>
        <patternFill>
          <bgColor rgb="FFD9534F"/>
        </patternFill>
      </fill>
    </dxf>
    <dxf>
      <font>
        <b/>
        <i val="0"/>
        <color theme="0"/>
      </font>
      <fill>
        <patternFill>
          <bgColor rgb="FFD9534F"/>
        </patternFill>
      </fill>
    </dxf>
    <dxf>
      <font>
        <b/>
        <i val="0"/>
        <color theme="0"/>
      </font>
      <fill>
        <patternFill>
          <bgColor rgb="FFD9534F"/>
        </patternFill>
      </fill>
    </dxf>
    <dxf>
      <font>
        <b/>
        <i val="0"/>
        <color theme="0"/>
      </font>
      <fill>
        <patternFill>
          <bgColor rgb="FFD9534F"/>
        </patternFill>
      </fill>
    </dxf>
    <dxf>
      <font>
        <b/>
        <i val="0"/>
        <color theme="0"/>
      </font>
      <fill>
        <patternFill>
          <bgColor rgb="FFD9534F"/>
        </patternFill>
      </fill>
    </dxf>
    <dxf>
      <font>
        <b/>
        <i val="0"/>
        <color theme="0"/>
      </font>
      <fill>
        <patternFill>
          <bgColor rgb="FFD9534F"/>
        </patternFill>
      </fill>
    </dxf>
    <dxf>
      <font>
        <b/>
        <i val="0"/>
        <color theme="0"/>
      </font>
      <fill>
        <patternFill>
          <bgColor rgb="FFD9534F"/>
        </patternFill>
      </fill>
    </dxf>
    <dxf>
      <font>
        <b/>
        <i val="0"/>
        <color theme="0"/>
      </font>
      <fill>
        <patternFill>
          <bgColor rgb="FFD9534F"/>
        </patternFill>
      </fill>
    </dxf>
    <dxf>
      <font>
        <b/>
        <i val="0"/>
        <color rgb="FFFFC107"/>
      </font>
      <fill>
        <patternFill>
          <bgColor rgb="FFDC4C64"/>
        </patternFill>
      </fill>
    </dxf>
    <dxf>
      <font>
        <b/>
        <i val="0"/>
        <color theme="0"/>
      </font>
      <fill>
        <patternFill>
          <bgColor rgb="FFE4A11B"/>
        </patternFill>
      </fill>
    </dxf>
    <dxf>
      <font>
        <b/>
        <i val="0"/>
        <color theme="0"/>
      </font>
      <fill>
        <patternFill>
          <bgColor rgb="FF14A44D"/>
        </patternFill>
      </fill>
    </dxf>
    <dxf>
      <font>
        <b/>
        <i val="0"/>
        <color rgb="FFFFC107"/>
      </font>
      <fill>
        <patternFill>
          <bgColor rgb="FFDC4C64"/>
        </patternFill>
      </fill>
    </dxf>
    <dxf>
      <font>
        <b/>
        <i val="0"/>
        <color theme="0"/>
      </font>
      <fill>
        <patternFill>
          <bgColor rgb="FFE4A11B"/>
        </patternFill>
      </fill>
    </dxf>
    <dxf>
      <font>
        <b/>
        <i val="0"/>
        <color theme="0"/>
      </font>
      <fill>
        <patternFill>
          <bgColor rgb="FF14A44D"/>
        </patternFill>
      </fill>
    </dxf>
    <dxf>
      <font>
        <b/>
        <i val="0"/>
        <color rgb="FFF7F7F7"/>
      </font>
      <fill>
        <patternFill>
          <bgColor rgb="FF5CB85C"/>
        </patternFill>
      </fill>
    </dxf>
    <dxf>
      <font>
        <b/>
        <i val="0"/>
        <color theme="0"/>
      </font>
      <fill>
        <patternFill>
          <bgColor rgb="FFC00000"/>
        </patternFill>
      </fill>
    </dxf>
    <dxf>
      <font>
        <b/>
        <i val="0"/>
        <color rgb="FFF7F7F7"/>
      </font>
      <fill>
        <patternFill>
          <bgColor rgb="FF5CB85C"/>
        </patternFill>
      </fill>
    </dxf>
    <dxf>
      <font>
        <b/>
        <i val="0"/>
        <color theme="0"/>
      </font>
      <fill>
        <patternFill>
          <bgColor rgb="FFC00000"/>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border outline="0">
        <top style="thin">
          <color rgb="FF005C4D"/>
        </top>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border outline="0">
        <bottom style="hair">
          <color auto="1"/>
        </bottom>
      </border>
    </dxf>
    <dxf>
      <font>
        <b/>
        <i val="0"/>
        <strike val="0"/>
        <condense val="0"/>
        <extend val="0"/>
        <outline val="0"/>
        <shadow val="0"/>
        <u val="none"/>
        <vertAlign val="baseline"/>
        <sz val="11"/>
        <color theme="1"/>
        <name val="Segoe UI"/>
        <family val="2"/>
        <scheme val="none"/>
      </font>
      <fill>
        <patternFill patternType="solid">
          <fgColor indexed="64"/>
          <bgColor rgb="FF71B0AA"/>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border diagonalUp="0" diagonalDown="0" outline="0">
        <left/>
        <right style="thick">
          <color rgb="FF005C4D"/>
        </right>
        <top/>
        <bottom style="thick">
          <color rgb="FF005C4D"/>
        </bottom>
      </border>
    </dxf>
    <dxf>
      <font>
        <b/>
        <strike val="0"/>
        <outline val="0"/>
        <shadow val="0"/>
        <u val="none"/>
        <vertAlign val="baseline"/>
        <sz val="11"/>
        <color rgb="FFFFFF00"/>
        <name val="Segoe UI"/>
        <family val="2"/>
        <scheme val="none"/>
      </font>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165" formatCode="[$-409]d\-mmm\-yy;@"/>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0" formatCode="Genera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strike val="0"/>
        <outline val="0"/>
        <shadow val="0"/>
        <vertAlign val="baseline"/>
        <sz val="11"/>
        <name val="Segoe UI"/>
        <family val="2"/>
        <scheme val="none"/>
      </font>
      <protection locked="1" hidden="0"/>
    </dxf>
    <dxf>
      <border outline="0">
        <top style="thin">
          <color rgb="FF005C4D"/>
        </top>
      </border>
    </dxf>
    <dxf>
      <font>
        <strike val="0"/>
        <outline val="0"/>
        <shadow val="0"/>
        <vertAlign val="baseline"/>
        <sz val="11"/>
        <name val="Segoe UI"/>
        <family val="2"/>
        <scheme val="none"/>
      </font>
      <protection locked="1" hidden="0"/>
    </dxf>
    <dxf>
      <border outline="0">
        <bottom style="hair">
          <color auto="1"/>
        </bottom>
      </border>
    </dxf>
    <dxf>
      <font>
        <b/>
        <i val="0"/>
        <strike val="0"/>
        <condense val="0"/>
        <extend val="0"/>
        <outline val="0"/>
        <shadow val="0"/>
        <u val="none"/>
        <vertAlign val="baseline"/>
        <sz val="11"/>
        <color theme="1"/>
        <name val="Segoe UI"/>
        <family val="2"/>
        <scheme val="none"/>
      </font>
      <fill>
        <patternFill patternType="solid">
          <fgColor indexed="64"/>
          <bgColor rgb="FF71B0AA"/>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border diagonalUp="0" diagonalDown="0" outline="0">
        <left/>
        <right style="thick">
          <color rgb="FF005C4D"/>
        </right>
        <top/>
        <bottom style="thick">
          <color rgb="FF005C4D"/>
        </bottom>
      </border>
    </dxf>
    <dxf>
      <font>
        <b/>
        <strike val="0"/>
        <outline val="0"/>
        <shadow val="0"/>
        <u val="none"/>
        <vertAlign val="baseline"/>
        <sz val="11"/>
        <color rgb="FFFFFF00"/>
        <name val="Segoe UI"/>
        <family val="2"/>
        <scheme val="none"/>
      </font>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0" formatCode="Genera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left" vertical="top"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protection locked="0" hidden="0"/>
    </dxf>
    <dxf>
      <font>
        <strike val="0"/>
        <outline val="0"/>
        <shadow val="0"/>
        <vertAlign val="baseline"/>
        <sz val="11"/>
        <name val="Segoe UI"/>
        <family val="2"/>
        <scheme val="none"/>
      </font>
      <protection locked="1" hidden="0"/>
    </dxf>
    <dxf>
      <border outline="0">
        <top style="thin">
          <color rgb="FF005C4D"/>
        </top>
      </border>
    </dxf>
    <dxf>
      <font>
        <strike val="0"/>
        <outline val="0"/>
        <shadow val="0"/>
        <vertAlign val="baseline"/>
        <sz val="11"/>
        <name val="Segoe UI"/>
        <family val="2"/>
        <scheme val="none"/>
      </font>
      <protection locked="1" hidden="0"/>
    </dxf>
    <dxf>
      <border outline="0">
        <bottom style="hair">
          <color auto="1"/>
        </bottom>
      </border>
    </dxf>
    <dxf>
      <font>
        <b/>
        <i val="0"/>
        <strike val="0"/>
        <condense val="0"/>
        <extend val="0"/>
        <outline val="0"/>
        <shadow val="0"/>
        <u val="none"/>
        <vertAlign val="baseline"/>
        <sz val="11"/>
        <color theme="1"/>
        <name val="Segoe UI"/>
        <family val="2"/>
        <scheme val="none"/>
      </font>
      <fill>
        <patternFill patternType="solid">
          <fgColor indexed="64"/>
          <bgColor rgb="FF71B0AA"/>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border diagonalUp="0" diagonalDown="0" outline="0">
        <left/>
        <right style="thick">
          <color rgb="FF005C4D"/>
        </right>
        <top/>
        <bottom style="thick">
          <color rgb="FF005C4D"/>
        </bottom>
      </border>
    </dxf>
    <dxf>
      <font>
        <b/>
        <strike val="0"/>
        <outline val="0"/>
        <shadow val="0"/>
        <u val="none"/>
        <vertAlign val="baseline"/>
        <sz val="11"/>
        <color rgb="FFFFFF00"/>
        <name val="Segoe UI"/>
        <family val="2"/>
        <scheme val="none"/>
      </font>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strike val="0"/>
        <outline val="0"/>
        <shadow val="0"/>
        <vertAlign val="baseline"/>
        <sz val="11"/>
        <name val="Segoe UI"/>
        <family val="2"/>
        <scheme val="none"/>
      </font>
      <protection locked="1" hidden="0"/>
    </dxf>
    <dxf>
      <border outline="0">
        <top style="thin">
          <color rgb="FF005C4D"/>
        </top>
      </border>
    </dxf>
    <dxf>
      <font>
        <strike val="0"/>
        <outline val="0"/>
        <shadow val="0"/>
        <vertAlign val="baseline"/>
        <sz val="11"/>
        <name val="Segoe UI"/>
        <family val="2"/>
        <scheme val="none"/>
      </font>
      <protection locked="1" hidden="0"/>
    </dxf>
    <dxf>
      <border outline="0">
        <bottom style="hair">
          <color auto="1"/>
        </bottom>
      </border>
    </dxf>
    <dxf>
      <font>
        <b/>
        <i val="0"/>
        <strike val="0"/>
        <condense val="0"/>
        <extend val="0"/>
        <outline val="0"/>
        <shadow val="0"/>
        <u val="none"/>
        <vertAlign val="baseline"/>
        <sz val="11"/>
        <color theme="1"/>
        <name val="Segoe UI"/>
        <family val="2"/>
        <scheme val="none"/>
      </font>
      <fill>
        <patternFill patternType="solid">
          <fgColor indexed="64"/>
          <bgColor rgb="FF71B0AA"/>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border diagonalUp="0" diagonalDown="0" outline="0">
        <left/>
        <right style="thick">
          <color rgb="FF005C4D"/>
        </right>
        <top/>
        <bottom style="thick">
          <color rgb="FF005C4D"/>
        </bottom>
      </border>
    </dxf>
    <dxf>
      <font>
        <b/>
        <strike val="0"/>
        <outline val="0"/>
        <shadow val="0"/>
        <u val="none"/>
        <vertAlign val="baseline"/>
        <sz val="11"/>
        <color rgb="FFFFFF00"/>
        <name val="Segoe UI"/>
        <family val="2"/>
        <scheme val="none"/>
      </font>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0" formatCode="Genera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strike val="0"/>
        <outline val="0"/>
        <shadow val="0"/>
        <vertAlign val="baseline"/>
        <sz val="11"/>
        <name val="Segoe UI"/>
        <family val="2"/>
        <scheme val="none"/>
      </font>
      <protection locked="1" hidden="0"/>
    </dxf>
    <dxf>
      <border outline="0">
        <top style="thin">
          <color rgb="FF005C4D"/>
        </top>
      </border>
    </dxf>
    <dxf>
      <font>
        <strike val="0"/>
        <outline val="0"/>
        <shadow val="0"/>
        <vertAlign val="baseline"/>
        <sz val="11"/>
        <name val="Segoe UI"/>
        <family val="2"/>
        <scheme val="none"/>
      </font>
      <protection locked="1" hidden="0"/>
    </dxf>
    <dxf>
      <border outline="0">
        <bottom style="hair">
          <color auto="1"/>
        </bottom>
      </border>
    </dxf>
    <dxf>
      <font>
        <b/>
        <i val="0"/>
        <strike val="0"/>
        <condense val="0"/>
        <extend val="0"/>
        <outline val="0"/>
        <shadow val="0"/>
        <u val="none"/>
        <vertAlign val="baseline"/>
        <sz val="11"/>
        <color theme="1"/>
        <name val="Segoe UI"/>
        <family val="2"/>
        <scheme val="none"/>
      </font>
      <fill>
        <patternFill patternType="solid">
          <fgColor indexed="64"/>
          <bgColor rgb="FF71B0AA"/>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border diagonalUp="0" diagonalDown="0" outline="0">
        <left/>
        <right style="thick">
          <color rgb="FF005C4D"/>
        </right>
        <top/>
        <bottom style="thick">
          <color rgb="FF005C4D"/>
        </bottom>
      </border>
    </dxf>
    <dxf>
      <font>
        <b/>
        <strike val="0"/>
        <outline val="0"/>
        <shadow val="0"/>
        <u val="none"/>
        <vertAlign val="baseline"/>
        <sz val="11"/>
        <color rgb="FFFFFF00"/>
        <name val="Segoe UI"/>
        <family val="2"/>
        <scheme val="none"/>
      </font>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strike val="0"/>
        <outline val="0"/>
        <shadow val="0"/>
        <vertAlign val="baseline"/>
        <sz val="11"/>
        <name val="Segoe UI"/>
        <family val="2"/>
        <scheme val="none"/>
      </font>
      <protection locked="1" hidden="0"/>
    </dxf>
    <dxf>
      <border outline="0">
        <top style="thin">
          <color rgb="FF005C4D"/>
        </top>
      </border>
    </dxf>
    <dxf>
      <font>
        <strike val="0"/>
        <outline val="0"/>
        <shadow val="0"/>
        <vertAlign val="baseline"/>
        <sz val="11"/>
        <name val="Segoe UI"/>
        <family val="2"/>
        <scheme val="none"/>
      </font>
      <protection locked="1" hidden="0"/>
    </dxf>
    <dxf>
      <border>
        <bottom style="thin">
          <color theme="0"/>
        </bottom>
      </border>
    </dxf>
    <dxf>
      <font>
        <b/>
        <i val="0"/>
        <strike val="0"/>
        <condense val="0"/>
        <extend val="0"/>
        <outline val="0"/>
        <shadow val="0"/>
        <u val="none"/>
        <vertAlign val="baseline"/>
        <sz val="11"/>
        <color theme="1"/>
        <name val="Segoe UI"/>
        <family val="2"/>
        <scheme val="none"/>
      </font>
      <fill>
        <patternFill patternType="solid">
          <fgColor indexed="64"/>
          <bgColor rgb="FF71B0AA"/>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border diagonalUp="0" diagonalDown="0" outline="0">
        <left/>
        <right style="thick">
          <color rgb="FF005C4D"/>
        </right>
        <top/>
        <bottom style="thick">
          <color rgb="FF005C4D"/>
        </bottom>
      </border>
    </dxf>
    <dxf>
      <font>
        <b/>
        <strike val="0"/>
        <outline val="0"/>
        <shadow val="0"/>
        <u val="none"/>
        <vertAlign val="baseline"/>
        <sz val="11"/>
        <color rgb="FFFFFF00"/>
        <name val="Segoe UI"/>
        <family val="2"/>
        <scheme val="none"/>
      </font>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164" formatCode="yyyy\-mm\-dd;@"/>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164" formatCode="yyyy\-mm\-dd;@"/>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0" formatCode="Genera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strike val="0"/>
        <outline val="0"/>
        <shadow val="0"/>
        <vertAlign val="baseline"/>
        <sz val="11"/>
        <name val="Segoe UI"/>
        <family val="2"/>
        <scheme val="none"/>
      </font>
      <protection locked="1" hidden="0"/>
    </dxf>
    <dxf>
      <font>
        <strike val="0"/>
        <outline val="0"/>
        <shadow val="0"/>
        <vertAlign val="baseline"/>
        <sz val="11"/>
        <name val="Segoe UI"/>
        <family val="2"/>
        <scheme val="none"/>
      </font>
      <protection locked="1" hidden="0"/>
    </dxf>
    <dxf>
      <font>
        <b/>
        <i val="0"/>
        <strike val="0"/>
        <condense val="0"/>
        <extend val="0"/>
        <outline val="0"/>
        <shadow val="0"/>
        <u val="none"/>
        <vertAlign val="baseline"/>
        <sz val="11"/>
        <color theme="1"/>
        <name val="Segoe UI"/>
        <family val="2"/>
        <scheme val="none"/>
      </font>
      <fill>
        <patternFill patternType="solid">
          <fgColor indexed="64"/>
          <bgColor rgb="FF71B0AA"/>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border diagonalUp="0" diagonalDown="0" outline="0">
        <left/>
        <right style="thick">
          <color rgb="FF005C4D"/>
        </right>
        <top/>
        <bottom style="thick">
          <color rgb="FF005C4D"/>
        </bottom>
      </border>
    </dxf>
    <dxf>
      <font>
        <b/>
        <strike val="0"/>
        <outline val="0"/>
        <shadow val="0"/>
        <u val="none"/>
        <vertAlign val="baseline"/>
        <sz val="11"/>
        <color rgb="FFFFFF00"/>
        <name val="Segoe UI"/>
        <family val="2"/>
        <scheme val="none"/>
      </font>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165" formatCode="[$-409]d\-mmm\-yy;@"/>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strike val="0"/>
        <outline val="0"/>
        <shadow val="0"/>
        <vertAlign val="baseline"/>
        <sz val="11"/>
        <name val="Segoe UI"/>
        <family val="2"/>
        <scheme val="none"/>
      </font>
      <protection locked="1" hidden="0"/>
    </dxf>
    <dxf>
      <border outline="0">
        <top style="thin">
          <color rgb="FF005C4D"/>
        </top>
      </border>
    </dxf>
    <dxf>
      <font>
        <strike val="0"/>
        <outline val="0"/>
        <shadow val="0"/>
        <vertAlign val="baseline"/>
        <sz val="11"/>
        <name val="Segoe UI"/>
        <family val="2"/>
        <scheme val="none"/>
      </font>
      <protection locked="1" hidden="0"/>
    </dxf>
    <dxf>
      <border outline="0">
        <bottom style="hair">
          <color auto="1"/>
        </bottom>
      </border>
    </dxf>
    <dxf>
      <font>
        <b/>
        <i val="0"/>
        <strike val="0"/>
        <condense val="0"/>
        <extend val="0"/>
        <outline val="0"/>
        <shadow val="0"/>
        <u val="none"/>
        <vertAlign val="baseline"/>
        <sz val="11"/>
        <color theme="1"/>
        <name val="Segoe UI"/>
        <family val="2"/>
        <scheme val="none"/>
      </font>
      <fill>
        <patternFill patternType="solid">
          <fgColor indexed="64"/>
          <bgColor rgb="FF71B0AA"/>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border diagonalUp="0" diagonalDown="0" outline="0">
        <left/>
        <right style="thick">
          <color rgb="FF005C4D"/>
        </right>
        <top/>
        <bottom style="thick">
          <color rgb="FF005C4D"/>
        </bottom>
      </border>
    </dxf>
    <dxf>
      <font>
        <b/>
        <strike val="0"/>
        <outline val="0"/>
        <shadow val="0"/>
        <u val="none"/>
        <vertAlign val="baseline"/>
        <sz val="11"/>
        <color rgb="FFFFFF00"/>
        <name val="Segoe UI"/>
        <family val="2"/>
        <scheme val="none"/>
      </font>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alignment horizontal="right" vertical="top"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numFmt numFmtId="30" formatCode="@"/>
      <alignment horizont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strike val="0"/>
        <outline val="0"/>
        <shadow val="0"/>
        <vertAlign val="baseline"/>
        <sz val="11"/>
        <name val="Segoe UI"/>
        <family val="2"/>
        <scheme val="none"/>
      </font>
      <protection locked="1" hidden="0"/>
    </dxf>
    <dxf>
      <font>
        <strike val="0"/>
        <outline val="0"/>
        <shadow val="0"/>
        <vertAlign val="baseline"/>
        <sz val="11"/>
        <name val="Segoe UI"/>
        <family val="2"/>
        <scheme val="none"/>
      </font>
      <protection locked="1" hidden="0"/>
    </dxf>
    <dxf>
      <font>
        <b/>
        <i val="0"/>
        <strike val="0"/>
        <condense val="0"/>
        <extend val="0"/>
        <outline val="0"/>
        <shadow val="0"/>
        <u val="none"/>
        <vertAlign val="baseline"/>
        <sz val="11"/>
        <color theme="1"/>
        <name val="Segoe UI"/>
        <family val="2"/>
        <scheme val="none"/>
      </font>
      <fill>
        <patternFill patternType="solid">
          <fgColor indexed="64"/>
          <bgColor rgb="FF71B0AA"/>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border diagonalUp="0" diagonalDown="0" outline="0">
        <left/>
        <right style="thick">
          <color rgb="FF005C4D"/>
        </right>
        <top/>
        <bottom style="thick">
          <color rgb="FF005C4D"/>
        </bottom>
      </border>
    </dxf>
    <dxf>
      <font>
        <b/>
        <strike val="0"/>
        <outline val="0"/>
        <shadow val="0"/>
        <u val="none"/>
        <vertAlign val="baseline"/>
        <sz val="11"/>
        <color rgb="FFFFFF00"/>
        <name val="Segoe UI"/>
        <family val="2"/>
        <scheme val="none"/>
      </font>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1" hidden="0"/>
    </dxf>
    <dxf>
      <font>
        <strike val="0"/>
        <outline val="0"/>
        <shadow val="0"/>
        <vertAlign val="baseline"/>
        <sz val="11"/>
        <name val="Segoe UI"/>
        <family val="2"/>
        <scheme val="none"/>
      </font>
      <protection locked="1" hidden="0"/>
    </dxf>
    <dxf>
      <border outline="0">
        <top style="thin">
          <color rgb="FF005C4D"/>
        </top>
      </border>
    </dxf>
    <dxf>
      <font>
        <strike val="0"/>
        <outline val="0"/>
        <shadow val="0"/>
        <vertAlign val="baseline"/>
        <sz val="11"/>
        <name val="Segoe UI"/>
        <family val="2"/>
        <scheme val="none"/>
      </font>
      <protection locked="1" hidden="0"/>
    </dxf>
    <dxf>
      <border outline="0">
        <bottom style="hair">
          <color auto="1"/>
        </bottom>
      </border>
    </dxf>
    <dxf>
      <font>
        <b/>
        <i val="0"/>
        <strike val="0"/>
        <condense val="0"/>
        <extend val="0"/>
        <outline val="0"/>
        <shadow val="0"/>
        <u val="none"/>
        <vertAlign val="baseline"/>
        <sz val="11"/>
        <color theme="1"/>
        <name val="Segoe UI"/>
        <family val="2"/>
        <scheme val="none"/>
      </font>
      <fill>
        <patternFill patternType="solid">
          <fgColor indexed="64"/>
          <bgColor rgb="FF71B0AA"/>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border diagonalUp="0" diagonalDown="0" outline="0">
        <left/>
        <right style="thick">
          <color rgb="FF005C4D"/>
        </right>
        <top/>
        <bottom style="thick">
          <color rgb="FF005C4D"/>
        </bottom>
      </border>
    </dxf>
    <dxf>
      <font>
        <b/>
        <strike val="0"/>
        <outline val="0"/>
        <shadow val="0"/>
        <u val="none"/>
        <vertAlign val="baseline"/>
        <sz val="11"/>
        <color rgb="FFFFFF00"/>
        <name val="Segoe UI"/>
        <family val="2"/>
        <scheme val="none"/>
      </font>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strike val="0"/>
        <outline val="0"/>
        <shadow val="0"/>
        <vertAlign val="baseline"/>
        <sz val="11"/>
        <name val="Segoe UI"/>
        <family val="2"/>
        <scheme val="none"/>
      </font>
      <protection locked="1" hidden="0"/>
    </dxf>
    <dxf>
      <border outline="0">
        <top style="thin">
          <color rgb="FF005C4D"/>
        </top>
      </border>
    </dxf>
    <dxf>
      <font>
        <strike val="0"/>
        <outline val="0"/>
        <shadow val="0"/>
        <vertAlign val="baseline"/>
        <sz val="11"/>
        <name val="Segoe UI"/>
        <family val="2"/>
        <scheme val="none"/>
      </font>
      <protection locked="1" hidden="0"/>
    </dxf>
    <dxf>
      <border outline="0">
        <bottom style="hair">
          <color auto="1"/>
        </bottom>
      </border>
    </dxf>
    <dxf>
      <font>
        <b/>
        <i val="0"/>
        <strike val="0"/>
        <condense val="0"/>
        <extend val="0"/>
        <outline val="0"/>
        <shadow val="0"/>
        <u val="none"/>
        <vertAlign val="baseline"/>
        <sz val="11"/>
        <color theme="1"/>
        <name val="Segoe UI"/>
        <family val="2"/>
        <scheme val="none"/>
      </font>
      <fill>
        <patternFill patternType="solid">
          <fgColor indexed="64"/>
          <bgColor rgb="FF71B0AA"/>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border diagonalUp="0" diagonalDown="0" outline="0">
        <left/>
        <right style="thick">
          <color rgb="FF005C4D"/>
        </right>
        <top/>
        <bottom style="thick">
          <color rgb="FF005C4D"/>
        </bottom>
      </border>
    </dxf>
    <dxf>
      <font>
        <b/>
        <strike val="0"/>
        <outline val="0"/>
        <shadow val="0"/>
        <u val="none"/>
        <vertAlign val="baseline"/>
        <sz val="11"/>
        <color rgb="FFFFFF00"/>
        <name val="Segoe UI"/>
        <family val="2"/>
        <scheme val="none"/>
      </font>
      <alignment textRotation="0" wrapTex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right" vertical="top"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strike val="0"/>
        <outline val="0"/>
        <shadow val="0"/>
        <vertAlign val="baseline"/>
        <sz val="11"/>
        <name val="Segoe UI"/>
        <family val="2"/>
        <scheme val="none"/>
      </font>
      <protection locked="1" hidden="0"/>
    </dxf>
    <dxf>
      <font>
        <strike val="0"/>
        <outline val="0"/>
        <shadow val="0"/>
        <vertAlign val="baseline"/>
        <sz val="11"/>
        <name val="Segoe UI"/>
        <family val="2"/>
        <scheme val="none"/>
      </font>
      <protection locked="1" hidden="0"/>
    </dxf>
    <dxf>
      <font>
        <b/>
        <i val="0"/>
        <strike val="0"/>
        <condense val="0"/>
        <extend val="0"/>
        <outline val="0"/>
        <shadow val="0"/>
        <u val="none"/>
        <vertAlign val="baseline"/>
        <sz val="11"/>
        <color theme="1"/>
        <name val="Segoe UI"/>
        <family val="2"/>
        <scheme val="none"/>
      </font>
      <fill>
        <patternFill patternType="solid">
          <fgColor indexed="64"/>
          <bgColor rgb="FF71B0AA"/>
        </patternFill>
      </fill>
      <alignment horizontal="center"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Segoe UI"/>
        <family val="2"/>
        <scheme val="none"/>
      </font>
      <border diagonalUp="0" diagonalDown="0" outline="0">
        <left/>
        <right style="thick">
          <color rgb="FF005C4D"/>
        </right>
        <top/>
        <bottom style="thick">
          <color rgb="FF005C4D"/>
        </bottom>
      </border>
    </dxf>
    <dxf>
      <font>
        <b/>
        <strike val="0"/>
        <outline val="0"/>
        <shadow val="0"/>
        <u val="none"/>
        <vertAlign val="baseline"/>
        <sz val="11"/>
        <color rgb="FFFFFF00"/>
        <name val="Segoe UI"/>
        <family val="2"/>
        <scheme val="none"/>
      </font>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strike val="0"/>
        <outline val="0"/>
        <shadow val="0"/>
        <vertAlign val="baseline"/>
        <sz val="11"/>
        <name val="Segoe UI"/>
        <family val="2"/>
        <scheme val="none"/>
      </font>
      <protection locked="1" hidden="0"/>
    </dxf>
    <dxf>
      <font>
        <strike val="0"/>
        <outline val="0"/>
        <shadow val="0"/>
        <vertAlign val="baseline"/>
        <sz val="11"/>
        <name val="Segoe UI"/>
        <family val="2"/>
        <scheme val="none"/>
      </font>
      <protection locked="1" hidden="0"/>
    </dxf>
    <dxf>
      <font>
        <strike val="0"/>
        <outline val="0"/>
        <shadow val="0"/>
        <vertAlign val="baseline"/>
        <sz val="11"/>
        <name val="Segoe UI"/>
        <family val="2"/>
        <scheme val="none"/>
      </font>
      <alignment vertical="center"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border diagonalUp="0" diagonalDown="0" outline="0">
        <left/>
        <right style="thick">
          <color rgb="FF005C4D"/>
        </right>
        <top/>
        <bottom style="thick">
          <color rgb="FF005C4D"/>
        </bottom>
      </border>
    </dxf>
    <dxf>
      <font>
        <b/>
        <strike val="0"/>
        <outline val="0"/>
        <shadow val="0"/>
        <u val="none"/>
        <vertAlign val="baseline"/>
        <sz val="11"/>
        <color rgb="FFFFFF00"/>
        <name val="Segoe UI"/>
        <family val="2"/>
        <scheme val="none"/>
      </font>
      <numFmt numFmtId="164" formatCode="yyyy\-mm\-dd;@"/>
      <alignment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right" vertical="top"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165" formatCode="[$-409]d\-mmm\-yy;@"/>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165" formatCode="[$-409]d\-mmm\-yy;@"/>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165" formatCode="[$-409]d\-mmm\-yy;@"/>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alignment horizontal="left" vertical="top" textRotation="0" wrapText="0" indent="0" justifyLastLine="0" shrinkToFit="0" readingOrder="0"/>
    </dxf>
    <dxf>
      <font>
        <strike val="0"/>
        <outline val="0"/>
        <shadow val="0"/>
        <vertAlign val="baseline"/>
        <sz val="11"/>
        <name val="Segoe UI"/>
        <family val="2"/>
        <scheme val="none"/>
      </font>
      <alignment horizontal="left" vertical="top"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dxf>
    <dxf>
      <font>
        <strike val="0"/>
        <outline val="0"/>
        <shadow val="0"/>
        <vertAlign val="baseline"/>
        <sz val="11"/>
        <name val="Segoe UI"/>
        <family val="2"/>
        <scheme val="none"/>
      </font>
      <numFmt numFmtId="30" formatCode="@"/>
      <alignment horizontal="center" vertical="center" textRotation="0" wrapText="0" indent="0" justifyLastLine="0" shrinkToFit="0" readingOrder="0"/>
      <protection locked="0" hidden="0"/>
    </dxf>
    <dxf>
      <font>
        <strike val="0"/>
        <outline val="0"/>
        <shadow val="0"/>
        <vertAlign val="baseline"/>
        <sz val="11"/>
        <name val="Segoe UI"/>
        <family val="2"/>
        <scheme val="none"/>
      </font>
      <protection locked="1" hidden="0"/>
    </dxf>
    <dxf>
      <border outline="0">
        <top style="thin">
          <color theme="0"/>
        </top>
      </border>
    </dxf>
    <dxf>
      <font>
        <strike val="0"/>
        <outline val="0"/>
        <shadow val="0"/>
        <vertAlign val="baseline"/>
        <sz val="11"/>
        <name val="Segoe UI"/>
        <family val="2"/>
        <scheme val="none"/>
      </font>
      <protection locked="1" hidden="0"/>
    </dxf>
    <dxf>
      <border outline="0">
        <bottom style="thin">
          <color theme="0"/>
        </bottom>
      </border>
    </dxf>
    <dxf>
      <font>
        <b/>
        <i val="0"/>
        <strike val="0"/>
        <condense val="0"/>
        <extend val="0"/>
        <outline val="0"/>
        <shadow val="0"/>
        <u val="none"/>
        <vertAlign val="baseline"/>
        <sz val="11"/>
        <color theme="1"/>
        <name val="Segoe UI"/>
        <family val="2"/>
        <scheme val="none"/>
      </font>
      <fill>
        <patternFill patternType="solid">
          <fgColor indexed="64"/>
          <bgColor rgb="FF71B0AA"/>
        </patternFill>
      </fill>
      <alignment horizontal="center"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Segoe UI"/>
        <family val="2"/>
        <scheme val="none"/>
      </font>
      <border diagonalUp="0" diagonalDown="0" outline="0">
        <left/>
        <right style="thick">
          <color rgb="FF005C4D"/>
        </right>
        <top/>
        <bottom style="thick">
          <color rgb="FF005C4D"/>
        </bottom>
      </border>
    </dxf>
    <dxf>
      <font>
        <b/>
        <strike val="0"/>
        <outline val="0"/>
        <shadow val="0"/>
        <u val="none"/>
        <vertAlign val="baseline"/>
        <sz val="11"/>
        <color rgb="FFFFFF00"/>
        <name val="Segoe UI"/>
        <family val="2"/>
        <scheme val="none"/>
      </font>
      <fill>
        <patternFill patternType="solid">
          <fgColor indexed="64"/>
          <bgColor rgb="FFD9534F"/>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Segoe UI"/>
        <family val="2"/>
        <scheme val="none"/>
      </font>
      <border diagonalUp="0" diagonalDown="0" outline="0">
        <left style="thin">
          <color theme="0"/>
        </left>
        <right style="thin">
          <color theme="0"/>
        </right>
        <top/>
        <bottom style="thick">
          <color rgb="FF005C4D"/>
        </bottom>
      </border>
    </dxf>
    <dxf>
      <font>
        <strike val="0"/>
        <outline val="0"/>
        <shadow val="0"/>
        <u val="none"/>
        <vertAlign val="baseline"/>
        <sz val="11"/>
        <name val="Segoe UI"/>
        <family val="2"/>
        <scheme val="none"/>
      </font>
      <numFmt numFmtId="165" formatCode="[$-409]d\-mmm\-yy;@"/>
      <fill>
        <patternFill patternType="solid">
          <fgColor indexed="64"/>
          <bgColor rgb="FFD9534F"/>
        </patternFill>
      </fill>
      <alignment horizontal="center" vertical="center" textRotation="0" wrapText="0" indent="0" justifyLastLine="0" shrinkToFit="0" readingOrder="0"/>
      <border diagonalUp="0" diagonalDown="0" outline="0">
        <left/>
        <right/>
        <top style="thin">
          <color theme="0"/>
        </top>
        <bottom/>
      </border>
      <protection locked="0" hidden="0"/>
    </dxf>
    <dxf>
      <font>
        <b val="0"/>
        <i val="0"/>
        <strike val="0"/>
        <condense val="0"/>
        <extend val="0"/>
        <outline val="0"/>
        <shadow val="0"/>
        <u val="none"/>
        <vertAlign val="baseline"/>
        <sz val="11"/>
        <color theme="1"/>
        <name val="Segoe UI"/>
        <family val="2"/>
        <scheme val="none"/>
      </font>
      <border diagonalUp="0" diagonalDown="0" outline="0">
        <left style="thin">
          <color theme="0"/>
        </left>
        <right style="thin">
          <color theme="0"/>
        </right>
        <top/>
        <bottom style="thick">
          <color rgb="FF005C4D"/>
        </bottom>
      </border>
    </dxf>
    <dxf>
      <font>
        <strike val="0"/>
        <outline val="0"/>
        <shadow val="0"/>
        <u val="none"/>
        <vertAlign val="baseline"/>
        <sz val="11"/>
        <name val="Segoe UI"/>
        <family val="2"/>
        <scheme val="none"/>
      </font>
      <fill>
        <patternFill patternType="solid">
          <fgColor indexed="64"/>
          <bgColor rgb="FFD9534F"/>
        </patternFill>
      </fill>
      <alignment horizontal="center" vertical="center" textRotation="0" wrapText="0" indent="0" justifyLastLine="0" shrinkToFit="0" readingOrder="0"/>
      <border diagonalUp="0" diagonalDown="0" outline="0">
        <left/>
        <right/>
        <top style="thin">
          <color theme="0"/>
        </top>
        <bottom/>
      </border>
      <protection locked="0" hidden="0"/>
    </dxf>
    <dxf>
      <font>
        <b val="0"/>
        <i val="0"/>
        <strike val="0"/>
        <condense val="0"/>
        <extend val="0"/>
        <outline val="0"/>
        <shadow val="0"/>
        <u val="none"/>
        <vertAlign val="baseline"/>
        <sz val="11"/>
        <color theme="1"/>
        <name val="Segoe UI"/>
        <family val="2"/>
        <scheme val="none"/>
      </font>
      <border diagonalUp="0" diagonalDown="0" outline="0">
        <left style="thin">
          <color theme="0"/>
        </left>
        <right style="thin">
          <color theme="0"/>
        </right>
        <top/>
        <bottom style="thick">
          <color rgb="FF005C4D"/>
        </bottom>
      </border>
    </dxf>
    <dxf>
      <font>
        <strike val="0"/>
        <outline val="0"/>
        <shadow val="0"/>
        <u val="none"/>
        <vertAlign val="baseline"/>
        <sz val="11"/>
        <name val="Segoe UI"/>
        <family val="2"/>
        <scheme val="none"/>
      </font>
      <fill>
        <patternFill patternType="solid">
          <fgColor indexed="64"/>
          <bgColor rgb="FFD9534F"/>
        </patternFill>
      </fill>
      <alignment horizontal="left" vertical="center" textRotation="0" wrapText="0" indent="0" justifyLastLine="0" shrinkToFit="0" readingOrder="0"/>
      <border diagonalUp="0" diagonalDown="0" outline="0">
        <left/>
        <right/>
        <top style="thin">
          <color theme="0"/>
        </top>
        <bottom/>
      </border>
      <protection locked="0" hidden="0"/>
    </dxf>
    <dxf>
      <font>
        <b val="0"/>
        <i val="0"/>
        <strike val="0"/>
        <condense val="0"/>
        <extend val="0"/>
        <outline val="0"/>
        <shadow val="0"/>
        <u val="none"/>
        <vertAlign val="baseline"/>
        <sz val="11"/>
        <color theme="1"/>
        <name val="Segoe UI"/>
        <family val="2"/>
        <scheme val="none"/>
      </font>
      <border diagonalUp="0" diagonalDown="0" outline="0">
        <left style="thin">
          <color theme="0"/>
        </left>
        <right style="thin">
          <color theme="0"/>
        </right>
        <top/>
        <bottom style="thick">
          <color rgb="FF005C4D"/>
        </bottom>
      </border>
    </dxf>
    <dxf>
      <font>
        <strike val="0"/>
        <outline val="0"/>
        <shadow val="0"/>
        <u val="none"/>
        <vertAlign val="baseline"/>
        <sz val="11"/>
        <name val="Segoe UI"/>
        <family val="2"/>
        <scheme val="none"/>
      </font>
      <fill>
        <patternFill patternType="solid">
          <fgColor indexed="64"/>
          <bgColor rgb="FFD9534F"/>
        </patternFill>
      </fill>
      <alignment horizontal="center" vertical="center" textRotation="0" wrapText="0" indent="0" justifyLastLine="0" shrinkToFit="0" readingOrder="0"/>
      <border diagonalUp="0" diagonalDown="0" outline="0">
        <left/>
        <right/>
        <top style="thin">
          <color theme="0"/>
        </top>
        <bottom/>
      </border>
      <protection locked="0" hidden="0"/>
    </dxf>
    <dxf>
      <font>
        <b val="0"/>
        <i val="0"/>
        <strike val="0"/>
        <condense val="0"/>
        <extend val="0"/>
        <outline val="0"/>
        <shadow val="0"/>
        <u val="none"/>
        <vertAlign val="baseline"/>
        <sz val="11"/>
        <color theme="1"/>
        <name val="Segoe UI"/>
        <family val="2"/>
        <scheme val="none"/>
      </font>
      <border diagonalUp="0" diagonalDown="0" outline="0">
        <left style="thin">
          <color theme="0"/>
        </left>
        <right style="thin">
          <color theme="0"/>
        </right>
        <top/>
        <bottom style="thick">
          <color rgb="FF005C4D"/>
        </bottom>
      </border>
    </dxf>
    <dxf>
      <font>
        <strike val="0"/>
        <outline val="0"/>
        <shadow val="0"/>
        <u val="none"/>
        <vertAlign val="baseline"/>
        <sz val="11"/>
        <name val="Segoe UI"/>
        <family val="2"/>
        <scheme val="none"/>
      </font>
      <fill>
        <patternFill patternType="solid">
          <fgColor indexed="64"/>
          <bgColor rgb="FFD9534F"/>
        </patternFill>
      </fill>
      <alignment horizontal="center" vertical="center" textRotation="0" wrapText="0" indent="0" justifyLastLine="0" shrinkToFit="0" readingOrder="0"/>
      <border diagonalUp="0" diagonalDown="0" outline="0">
        <left/>
        <right/>
        <top style="thin">
          <color theme="0"/>
        </top>
        <bottom/>
      </border>
      <protection locked="0" hidden="0"/>
    </dxf>
    <dxf>
      <font>
        <b val="0"/>
        <i val="0"/>
        <strike val="0"/>
        <condense val="0"/>
        <extend val="0"/>
        <outline val="0"/>
        <shadow val="0"/>
        <u val="none"/>
        <vertAlign val="baseline"/>
        <sz val="11"/>
        <color theme="1"/>
        <name val="Segoe UI"/>
        <family val="2"/>
        <scheme val="none"/>
      </font>
      <border diagonalUp="0" diagonalDown="0" outline="0">
        <left style="thick">
          <color rgb="FF005C4D"/>
        </left>
        <right style="thin">
          <color theme="0"/>
        </right>
        <top/>
        <bottom style="thick">
          <color rgb="FF005C4D"/>
        </bottom>
      </border>
    </dxf>
    <dxf>
      <font>
        <strike val="0"/>
        <outline val="0"/>
        <shadow val="0"/>
        <u val="none"/>
        <vertAlign val="baseline"/>
        <sz val="11"/>
        <color theme="1"/>
        <name val="Segoe UI"/>
        <family val="2"/>
        <scheme val="none"/>
      </font>
      <fill>
        <patternFill patternType="solid">
          <fgColor indexed="64"/>
          <bgColor rgb="FFD9534F"/>
        </patternFill>
      </fill>
      <alignment horizontal="center" vertical="center" textRotation="0" wrapText="0" indent="0" justifyLastLine="0" shrinkToFit="0" readingOrder="0"/>
      <border diagonalUp="0" diagonalDown="0" outline="0">
        <left/>
        <right/>
        <top style="thin">
          <color theme="0"/>
        </top>
        <bottom/>
      </border>
      <protection locked="0" hidden="0"/>
    </dxf>
    <dxf>
      <font>
        <strike val="0"/>
        <outline val="0"/>
        <shadow val="0"/>
        <u val="none"/>
        <vertAlign val="baseline"/>
        <sz val="11"/>
        <name val="Segoe UI"/>
        <family val="2"/>
        <scheme val="none"/>
      </font>
      <protection locked="1" hidden="0"/>
    </dxf>
    <dxf>
      <border outline="0">
        <left style="thin">
          <color theme="0"/>
        </left>
        <top style="thin">
          <color theme="0"/>
        </top>
      </border>
    </dxf>
    <dxf>
      <font>
        <strike val="0"/>
        <outline val="0"/>
        <shadow val="0"/>
        <u val="none"/>
        <vertAlign val="baseline"/>
        <sz val="11"/>
        <name val="Segoe UI"/>
        <family val="2"/>
        <scheme val="none"/>
      </font>
      <fill>
        <patternFill patternType="none">
          <fgColor indexed="64"/>
          <bgColor indexed="65"/>
        </patternFill>
      </fill>
    </dxf>
    <dxf>
      <font>
        <b/>
        <i val="0"/>
        <strike val="0"/>
        <condense val="0"/>
        <extend val="0"/>
        <outline val="0"/>
        <shadow val="0"/>
        <u val="none"/>
        <vertAlign val="baseline"/>
        <sz val="11"/>
        <color theme="1"/>
        <name val="Segoe UI"/>
        <family val="2"/>
        <scheme val="none"/>
      </font>
      <fill>
        <patternFill patternType="solid">
          <fgColor indexed="64"/>
          <bgColor rgb="FF71B0AA"/>
        </patternFill>
      </fill>
      <alignment horizontal="center"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0"/>
        <color auto="1"/>
        <name val="Calibri"/>
        <scheme val="none"/>
      </font>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auto="1"/>
        <name val="Calibri"/>
        <scheme val="none"/>
      </font>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Calibri"/>
        <family val="2"/>
        <scheme val="none"/>
      </font>
      <numFmt numFmtId="1" formatCode="0"/>
      <alignment horizontal="center" vertical="top"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border outline="0">
        <top style="thin">
          <color rgb="FF000000"/>
        </top>
      </border>
    </dxf>
    <dxf>
      <border outline="0">
        <bottom style="thin">
          <color rgb="FF000000"/>
        </bottom>
      </border>
    </dxf>
    <dxf>
      <font>
        <b val="0"/>
        <i val="0"/>
        <strike val="0"/>
        <condense val="0"/>
        <extend val="0"/>
        <outline val="0"/>
        <shadow val="0"/>
        <u val="none"/>
        <vertAlign val="baseline"/>
        <sz val="10"/>
        <color auto="1"/>
        <name val="Calibri"/>
        <scheme val="none"/>
      </font>
      <alignment horizontal="lef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4"/>
        <color rgb="FFF7F7F7"/>
        <name val="Calibri"/>
        <family val="2"/>
        <scheme val="none"/>
      </font>
      <fill>
        <patternFill patternType="solid">
          <fgColor indexed="64"/>
          <bgColor rgb="FF005C4D"/>
        </patternFill>
      </fill>
      <alignment horizontal="center" vertical="center" textRotation="0" wrapText="1" indent="0" justifyLastLine="0" shrinkToFit="0" readingOrder="0"/>
    </dxf>
    <dxf>
      <font>
        <strike val="0"/>
        <outline val="0"/>
        <shadow val="0"/>
        <vertAlign val="baseline"/>
        <name val="Segoe UI"/>
        <family val="2"/>
        <scheme val="none"/>
      </font>
      <alignment horizontal="center" vertical="center" textRotation="0" wrapText="0" indent="0" justifyLastLine="0" shrinkToFit="0" readingOrder="0"/>
      <border diagonalUp="0" diagonalDown="0" outline="0">
        <left/>
        <right/>
        <top/>
        <bottom style="thin">
          <color indexed="64"/>
        </bottom>
      </border>
      <protection locked="1" hidden="0"/>
    </dxf>
    <dxf>
      <font>
        <strike val="0"/>
        <outline val="0"/>
        <shadow val="0"/>
        <vertAlign val="baseline"/>
        <name val="Segoe UI"/>
        <family val="2"/>
        <scheme val="none"/>
      </font>
      <alignment horizontal="center" vertical="center" textRotation="0" wrapText="0" indent="0" justifyLastLine="0" shrinkToFit="0" readingOrder="0"/>
      <border diagonalUp="0" diagonalDown="0" outline="0">
        <left/>
        <right style="thin">
          <color indexed="64"/>
        </right>
        <top/>
        <bottom/>
      </border>
      <protection locked="1" hidden="0"/>
    </dxf>
    <dxf>
      <font>
        <strike val="0"/>
        <outline val="0"/>
        <shadow val="0"/>
        <vertAlign val="baseline"/>
        <name val="Segoe UI"/>
        <family val="2"/>
        <scheme val="none"/>
      </font>
      <alignment horizontal="left" vertical="center" textRotation="0" wrapText="0" indent="0" justifyLastLine="0" shrinkToFit="0" readingOrder="0"/>
      <border diagonalUp="0" diagonalDown="0" outline="0">
        <left/>
        <right/>
        <top style="hair">
          <color indexed="64"/>
        </top>
        <bottom style="thin">
          <color indexed="64"/>
        </bottom>
      </border>
      <protection locked="1" hidden="0"/>
    </dxf>
    <dxf>
      <font>
        <b/>
        <strike val="0"/>
        <outline val="0"/>
        <shadow val="0"/>
        <vertAlign val="baseline"/>
        <name val="Segoe UI"/>
        <family val="2"/>
        <scheme val="none"/>
      </font>
      <alignment horizontal="center" vertical="center" textRotation="0" wrapText="0" indent="0" justifyLastLine="0" shrinkToFit="0" readingOrder="0"/>
      <border diagonalUp="0" diagonalDown="0" outline="0">
        <left/>
        <right/>
        <top style="hair">
          <color indexed="64"/>
        </top>
        <bottom style="thin">
          <color indexed="64"/>
        </bottom>
      </border>
      <protection locked="1" hidden="0"/>
    </dxf>
    <dxf>
      <border outline="0">
        <left style="thin">
          <color indexed="64"/>
        </left>
        <right style="thin">
          <color indexed="64"/>
        </right>
        <top style="thin">
          <color indexed="64"/>
        </top>
      </border>
    </dxf>
    <dxf>
      <font>
        <strike val="0"/>
        <outline val="0"/>
        <shadow val="0"/>
        <vertAlign val="baseline"/>
        <name val="Segoe U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1"/>
        <color theme="0"/>
        <name val="Segoe UI"/>
        <family val="2"/>
        <scheme val="none"/>
      </font>
      <fill>
        <patternFill patternType="solid">
          <fgColor indexed="64"/>
          <bgColor rgb="FF005C4D"/>
        </patternFill>
      </fill>
      <alignment horizontal="center" vertical="center" textRotation="0" wrapText="0" indent="0" justifyLastLine="0" shrinkToFit="0" readingOrder="0"/>
      <protection locked="1" hidden="0"/>
    </dxf>
    <dxf>
      <fill>
        <patternFill>
          <bgColor theme="0" tint="-0.14996795556505021"/>
        </patternFill>
      </fill>
    </dxf>
    <dxf>
      <font>
        <b/>
        <i val="0"/>
        <color theme="0"/>
      </font>
      <fill>
        <patternFill>
          <bgColor rgb="FF005C4D"/>
        </patternFill>
      </fill>
    </dxf>
    <dxf>
      <fill>
        <patternFill>
          <bgColor rgb="FF71B0AA"/>
        </patternFill>
      </fill>
      <border>
        <bottom style="hair">
          <color auto="1"/>
        </bottom>
      </border>
    </dxf>
    <dxf>
      <border>
        <left style="thin">
          <color rgb="FF005C4D"/>
        </left>
        <right style="thin">
          <color rgb="FF005C4D"/>
        </right>
        <top style="thin">
          <color rgb="FF005C4D"/>
        </top>
        <bottom style="thin">
          <color rgb="FF005C4D"/>
        </bottom>
        <vertical style="hair">
          <color rgb="FF005C4D"/>
        </vertical>
        <horizontal/>
      </border>
    </dxf>
  </dxfs>
  <tableStyles count="2" defaultTableStyle="TableStyleMedium2" defaultPivotStyle="PivotStyleLight16">
    <tableStyle name="EmptyStyle" pivot="0" count="0" xr9:uid="{D4C8534D-62BF-4E87-9B30-A97126937786}"/>
    <tableStyle name="FXP" pivot="0" count="4" xr9:uid="{0349989C-F3C7-4C3B-9B46-F6BEB3F53623}">
      <tableStyleElement type="wholeTable" dxfId="353"/>
      <tableStyleElement type="headerRow" dxfId="352"/>
      <tableStyleElement type="totalRow" dxfId="351"/>
      <tableStyleElement type="secondRowStripe" dxfId="350"/>
    </tableStyle>
  </tableStyles>
  <colors>
    <mruColors>
      <color rgb="FFF7F7F7"/>
      <color rgb="FF005C4D"/>
      <color rgb="FF71B0AA"/>
      <color rgb="FF5CB85C"/>
      <color rgb="FF13100D"/>
      <color rgb="FFD9534F"/>
      <color rgb="FFDC4C64"/>
      <color rgb="FFE4A11B"/>
      <color rgb="FFDC3545"/>
      <color rgb="FFFFC1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22/10/relationships/richValueRel" Target="richData/richValueRel.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microsoft.com/office/2017/06/relationships/rdRichValueTypes" Target="richData/rdRichValueTyp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microsoft.com/office/2017/06/relationships/rdRichValueStructure" Target="richData/rdrichvaluestructure.xml"/><Relationship Id="rId30" Type="http://schemas.openxmlformats.org/officeDocument/2006/relationships/customXml" Target="../customXml/item1.xml"/><Relationship Id="rId8" Type="http://schemas.openxmlformats.org/officeDocument/2006/relationships/worksheet" Target="worksheets/shee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3265123</xdr:colOff>
      <xdr:row>21</xdr:row>
      <xdr:rowOff>30305</xdr:rowOff>
    </xdr:from>
    <xdr:to>
      <xdr:col>4</xdr:col>
      <xdr:colOff>5180478</xdr:colOff>
      <xdr:row>24</xdr:row>
      <xdr:rowOff>145501</xdr:rowOff>
    </xdr:to>
    <xdr:sp macro="" textlink="">
      <xdr:nvSpPr>
        <xdr:cNvPr id="2" name="importButton">
          <a:extLst>
            <a:ext uri="{FF2B5EF4-FFF2-40B4-BE49-F238E27FC236}">
              <a16:creationId xmlns:a16="http://schemas.microsoft.com/office/drawing/2014/main" id="{7C031E26-AE2C-479C-A1C8-37258D7210E8}"/>
            </a:ext>
          </a:extLst>
        </xdr:cNvPr>
        <xdr:cNvSpPr/>
      </xdr:nvSpPr>
      <xdr:spPr>
        <a:xfrm>
          <a:off x="7422505" y="5319481"/>
          <a:ext cx="1915355" cy="753932"/>
        </a:xfrm>
        <a:prstGeom prst="roundRect">
          <a:avLst/>
        </a:prstGeom>
        <a:solidFill>
          <a:srgbClr val="005C4D"/>
        </a:solidFill>
        <a:scene3d>
          <a:camera prst="orthographicFront"/>
          <a:lightRig rig="threePt" dir="t"/>
        </a:scene3d>
        <a:sp3d>
          <a:bevelT/>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fr-BE" sz="1800"/>
            <a:t>Generate</a:t>
          </a:r>
          <a:endParaRPr lang="hu-HU" sz="1800">
            <a:solidFill>
              <a:schemeClr val="lt1"/>
            </a:solidFill>
            <a:latin typeface="+mn-lt"/>
            <a:ea typeface="+mn-ea"/>
            <a:cs typeface="+mn-cs"/>
          </a:endParaRPr>
        </a:p>
      </xdr:txBody>
    </xdr:sp>
    <xdr:clientData/>
  </xdr:twoCellAnchor>
  <xdr:twoCellAnchor>
    <xdr:from>
      <xdr:col>4</xdr:col>
      <xdr:colOff>5463717</xdr:colOff>
      <xdr:row>21</xdr:row>
      <xdr:rowOff>43752</xdr:rowOff>
    </xdr:from>
    <xdr:to>
      <xdr:col>4</xdr:col>
      <xdr:colOff>7379072</xdr:colOff>
      <xdr:row>24</xdr:row>
      <xdr:rowOff>158948</xdr:rowOff>
    </xdr:to>
    <xdr:sp macro="" textlink="">
      <xdr:nvSpPr>
        <xdr:cNvPr id="4" name="importButton">
          <a:extLst>
            <a:ext uri="{FF2B5EF4-FFF2-40B4-BE49-F238E27FC236}">
              <a16:creationId xmlns:a16="http://schemas.microsoft.com/office/drawing/2014/main" id="{6BCA8286-EB71-4BB8-A93B-2658609AE15A}"/>
            </a:ext>
          </a:extLst>
        </xdr:cNvPr>
        <xdr:cNvSpPr/>
      </xdr:nvSpPr>
      <xdr:spPr>
        <a:xfrm>
          <a:off x="9621099" y="5332928"/>
          <a:ext cx="1915355" cy="753932"/>
        </a:xfrm>
        <a:prstGeom prst="roundRect">
          <a:avLst/>
        </a:prstGeom>
        <a:solidFill>
          <a:srgbClr val="005C4D"/>
        </a:solidFill>
        <a:scene3d>
          <a:camera prst="orthographicFront"/>
          <a:lightRig rig="threePt" dir="t"/>
        </a:scene3d>
        <a:sp3d>
          <a:bevelT/>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fr-BE" sz="1800"/>
            <a:t>Check</a:t>
          </a:r>
          <a:endParaRPr lang="hu-HU" sz="1800">
            <a:solidFill>
              <a:schemeClr val="lt1"/>
            </a:solidFill>
            <a:latin typeface="+mn-lt"/>
            <a:ea typeface="+mn-ea"/>
            <a:cs typeface="+mn-cs"/>
          </a:endParaRPr>
        </a:p>
      </xdr:txBody>
    </xdr:sp>
    <xdr:clientData/>
  </xdr:twoCellAnchor>
  <xdr:twoCellAnchor>
    <xdr:from>
      <xdr:col>4</xdr:col>
      <xdr:colOff>1019464</xdr:colOff>
      <xdr:row>21</xdr:row>
      <xdr:rowOff>48234</xdr:rowOff>
    </xdr:from>
    <xdr:to>
      <xdr:col>4</xdr:col>
      <xdr:colOff>2934819</xdr:colOff>
      <xdr:row>24</xdr:row>
      <xdr:rowOff>163430</xdr:rowOff>
    </xdr:to>
    <xdr:sp macro="" textlink="">
      <xdr:nvSpPr>
        <xdr:cNvPr id="5" name="importButton">
          <a:extLst>
            <a:ext uri="{FF2B5EF4-FFF2-40B4-BE49-F238E27FC236}">
              <a16:creationId xmlns:a16="http://schemas.microsoft.com/office/drawing/2014/main" id="{202AEDB2-BAC1-898C-4077-1D5A00C2DAD5}"/>
            </a:ext>
          </a:extLst>
        </xdr:cNvPr>
        <xdr:cNvSpPr/>
      </xdr:nvSpPr>
      <xdr:spPr>
        <a:xfrm>
          <a:off x="5176846" y="5337410"/>
          <a:ext cx="1915355" cy="753932"/>
        </a:xfrm>
        <a:prstGeom prst="roundRect">
          <a:avLst/>
        </a:prstGeom>
        <a:solidFill>
          <a:srgbClr val="005C4D"/>
        </a:solidFill>
        <a:scene3d>
          <a:camera prst="orthographicFront"/>
          <a:lightRig rig="threePt" dir="t"/>
        </a:scene3d>
        <a:sp3d>
          <a:bevelT/>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fr-BE" sz="1800"/>
            <a:t>Import</a:t>
          </a:r>
          <a:endParaRPr lang="hu-HU" sz="1800">
            <a:solidFill>
              <a:schemeClr val="lt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36</xdr:col>
      <xdr:colOff>336485</xdr:colOff>
      <xdr:row>45</xdr:row>
      <xdr:rowOff>153618</xdr:rowOff>
    </xdr:to>
    <xdr:pic>
      <xdr:nvPicPr>
        <xdr:cNvPr id="3" name="Picture 2">
          <a:extLst>
            <a:ext uri="{FF2B5EF4-FFF2-40B4-BE49-F238E27FC236}">
              <a16:creationId xmlns:a16="http://schemas.microsoft.com/office/drawing/2014/main" id="{D4C8DCE5-23C7-AD50-9AA3-4F597E779861}"/>
            </a:ext>
          </a:extLst>
        </xdr:cNvPr>
        <xdr:cNvPicPr>
          <a:picLocks noChangeAspect="1"/>
        </xdr:cNvPicPr>
      </xdr:nvPicPr>
      <xdr:blipFill>
        <a:blip xmlns:r="http://schemas.openxmlformats.org/officeDocument/2006/relationships" r:embed="rId1"/>
        <a:stretch>
          <a:fillRect/>
        </a:stretch>
      </xdr:blipFill>
      <xdr:spPr>
        <a:xfrm>
          <a:off x="0" y="0"/>
          <a:ext cx="22380056" cy="8726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3</xdr:col>
      <xdr:colOff>1886974</xdr:colOff>
      <xdr:row>58</xdr:row>
      <xdr:rowOff>57655</xdr:rowOff>
    </xdr:to>
    <xdr:pic>
      <xdr:nvPicPr>
        <xdr:cNvPr id="2" name="Picture 1">
          <a:extLst>
            <a:ext uri="{FF2B5EF4-FFF2-40B4-BE49-F238E27FC236}">
              <a16:creationId xmlns:a16="http://schemas.microsoft.com/office/drawing/2014/main" id="{88F2415F-FE91-80CC-AB26-68054E38FC3D}"/>
            </a:ext>
          </a:extLst>
        </xdr:cNvPr>
        <xdr:cNvPicPr>
          <a:picLocks noChangeAspect="1"/>
        </xdr:cNvPicPr>
      </xdr:nvPicPr>
      <xdr:blipFill>
        <a:blip xmlns:r="http://schemas.openxmlformats.org/officeDocument/2006/relationships" r:embed="rId1"/>
        <a:stretch>
          <a:fillRect/>
        </a:stretch>
      </xdr:blipFill>
      <xdr:spPr>
        <a:xfrm>
          <a:off x="1009650" y="8496300"/>
          <a:ext cx="7335274" cy="3620005"/>
        </a:xfrm>
        <a:prstGeom prst="rect">
          <a:avLst/>
        </a:prstGeom>
      </xdr:spPr>
    </xdr:pic>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80F10E0-9833-4590-8366-03FF0DCDBFF8}" name="Table4" displayName="Table4" ref="D27:G42" totalsRowShown="0" headerRowDxfId="349" dataDxfId="348" tableBorderDxfId="347">
  <tableColumns count="4">
    <tableColumn id="1" xr3:uid="{C7BCEF82-BD2C-4241-8D16-5336B654C5F3}" name="Table" dataDxfId="346"/>
    <tableColumn id="2" xr3:uid="{F1DBB158-E199-4A12-AB2E-88D0C0DE2543}" name="Description" dataDxfId="345"/>
    <tableColumn id="8" xr3:uid="{6EF6D102-2BBD-4544-AE61-74D2392DA7CA}" name="hasData" dataDxfId="344"/>
    <tableColumn id="9" xr3:uid="{C8493D6F-D097-435E-A6AB-DAB248419F70}" name="hasErrors" dataDxfId="343"/>
  </tableColumns>
  <tableStyleInfo name="EmptySty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B29F6F6-42F7-4C02-80D6-7717E03FB36E}" name="B_06.01Table" displayName="B_06.01Table" ref="B5:L18" totalsRowCount="1" headerRowDxfId="202" dataDxfId="200" totalsRowDxfId="198" headerRowBorderDxfId="201" tableBorderDxfId="199">
  <autoFilter ref="B5:L17" xr:uid="{0B29F6F6-42F7-4C02-80D6-7717E03FB36E}"/>
  <tableColumns count="11">
    <tableColumn id="1" xr3:uid="{CC2415A0-0F5A-4399-8AF6-D20A1B10394A}" name="Function Identifier" totalsRowFunction="count" dataDxfId="197" totalsRowDxfId="196"/>
    <tableColumn id="2" xr3:uid="{5A6FE4B0-B2FD-454C-A62B-3E243F1AA059}" name="Licenced activity" dataDxfId="195" totalsRowDxfId="194"/>
    <tableColumn id="3" xr3:uid="{64197E25-27FA-4E22-834A-63816190EB51}" name="Function name" dataDxfId="193" totalsRowDxfId="192"/>
    <tableColumn id="4" xr3:uid="{64CABC9B-5A8C-457D-86FF-A4FADC16CDD2}" name="LEI of the financial entity" dataDxfId="191" totalsRowDxfId="190"/>
    <tableColumn id="5" xr3:uid="{E18C387F-6D2A-4592-BC96-8D17F3118AE8}" name="Criticality or importance assessment" dataDxfId="189" totalsRowDxfId="188"/>
    <tableColumn id="6" xr3:uid="{F91610EA-9C42-4551-8261-D2DE42580B95}" name="Reasons for criticality or importance" dataDxfId="187" totalsRowDxfId="186"/>
    <tableColumn id="7" xr3:uid="{F9522565-1E3B-444F-961C-DBF50A70D2B1}" name="Date of the last assessment of criticality or importance" dataDxfId="185" totalsRowDxfId="184"/>
    <tableColumn id="8" xr3:uid="{42407DA4-D4ED-4F6A-BDE9-2153E0D874C3}" name="Recovery time objective of the function" dataDxfId="183" totalsRowDxfId="182"/>
    <tableColumn id="9" xr3:uid="{D99F741E-98FF-4148-9438-4F895A086D91}" name="Recovery point objective of the function" dataDxfId="181" totalsRowDxfId="180"/>
    <tableColumn id="10" xr3:uid="{376088A1-39DA-4BF6-8759-350E3677F5F3}" name="Impact of discontinuing the function" dataDxfId="179" totalsRowDxfId="178"/>
    <tableColumn id="11" xr3:uid="{45606943-2ACB-4842-A69B-DC7174F9A719}" name="Errors" totalsRowFunction="count" dataDxfId="177" totalsRowDxfId="176"/>
  </tableColumns>
  <tableStyleInfo name="FXP"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9709A16-1343-420E-A6A2-2C87CC0ED00F}" name="B_02.02Table" displayName="B_02.02Table" ref="B5:T19" totalsRowCount="1" headerRowDxfId="175" dataDxfId="174" totalsRowDxfId="173">
  <autoFilter ref="B5:T18" xr:uid="{69709A16-1343-420E-A6A2-2C87CC0ED00F}"/>
  <tableColumns count="19">
    <tableColumn id="1" xr3:uid="{0706877B-D006-4FDF-BD3B-9C27A330CCCF}" name="Contractual arrangement reference number" totalsRowFunction="count" dataDxfId="172" totalsRowDxfId="171"/>
    <tableColumn id="2" xr3:uid="{A18C6548-D98C-4C9C-919F-E2753E2D3068}" name="LEI of the entity making use of the ICT service(s)" dataDxfId="170" totalsRowDxfId="169"/>
    <tableColumn id="3" xr3:uid="{E17DE0E1-78CB-4945-8649-2E2F7CFEA031}" name="Identification code of the ICT third-party service provider" dataDxfId="168" totalsRowDxfId="167"/>
    <tableColumn id="4" xr3:uid="{A8FB170D-0C57-4097-8FF3-D8A480F0BDD1}" name="Type of code to identify the ICT third-party service provider" dataDxfId="166" totalsRowDxfId="165">
      <calculatedColumnFormula>IF(ISNA(VLOOKUP(B_02.02Table[[#This Row],[Identification code of the ICT third-party service provider]],'b_05.01'!B:C,2,0)),"",IF(VLOOKUP(B_02.02Table[[#This Row],[Identification code of the ICT third-party service provider]],'b_05.01'!B:C,2,0)=0,"",VLOOKUP(B_02.02Table[[#This Row],[Identification code of the ICT third-party service provider]],'b_05.01'!B:C,2,0)))</calculatedColumnFormula>
    </tableColumn>
    <tableColumn id="5" xr3:uid="{73746E5C-A65F-47FF-BACB-FC2F4DF23846}" name="Function identifier" dataDxfId="164" totalsRowDxfId="163"/>
    <tableColumn id="6" xr3:uid="{8EB6185C-5086-4F0F-8110-78A08E38DA04}" name="Type of ICT services" dataDxfId="162" totalsRowDxfId="161"/>
    <tableColumn id="7" xr3:uid="{C6BF7B8E-92AF-488B-942E-BDD05725C55E}" name="Start date of the contractual arrangement" dataDxfId="160" totalsRowDxfId="159"/>
    <tableColumn id="8" xr3:uid="{D8781EA9-8F31-4ABF-BAEB-29F3748C93C7}" name="End date of the contractual arrangement" dataDxfId="158" totalsRowDxfId="157"/>
    <tableColumn id="9" xr3:uid="{E053E601-97EF-4808-9B9F-A6B7AB391B53}" name="Reason of the termination or ending of the contractual arrangement" dataDxfId="156" totalsRowDxfId="155"/>
    <tableColumn id="10" xr3:uid="{C108A42A-B53F-4BB7-A687-1EA5124D3816}" name="Notice period (days) for the financial entity making use of the ICT service(s)" dataDxfId="154" totalsRowDxfId="153"/>
    <tableColumn id="11" xr3:uid="{F5AEADD5-133C-4B39-ABE1-4BF37B5DE8D7}" name="Notice period (days) for the ICT third-party service provider" dataDxfId="152" totalsRowDxfId="151"/>
    <tableColumn id="12" xr3:uid="{CE60A438-9A20-44B7-87B1-719C52647DBA}" name="Country of the governing law of the contractual arrangement" dataDxfId="150" totalsRowDxfId="149"/>
    <tableColumn id="13" xr3:uid="{1DCDEDBB-6C3B-4DE7-9D11-E36D8FF7FADB}" name="Country of provision of the ICT services" dataDxfId="148" totalsRowDxfId="147"/>
    <tableColumn id="14" xr3:uid="{FB941E5B-3814-486E-8DE0-5A2E8E0301FC}" name="Storage of data" dataDxfId="146" totalsRowDxfId="145"/>
    <tableColumn id="15" xr3:uid="{4467A104-FA79-4DD2-AD1F-61B29454FF65}" name="Location of the data at rest (storage)" dataDxfId="144" totalsRowDxfId="143"/>
    <tableColumn id="16" xr3:uid="{47020BCD-FBC7-4B07-8A2B-D5A0FC956D62}" name="Location of management of the data (processing)" dataDxfId="142" totalsRowDxfId="141"/>
    <tableColumn id="17" xr3:uid="{EBD2FD68-9991-4416-B37B-795551B83B07}" name="Sensitiveness of the data stored by the ICT third-party service provider" dataDxfId="140" totalsRowDxfId="139"/>
    <tableColumn id="18" xr3:uid="{D0BEC878-C43E-450E-9D4D-4D0C602F622B}" name="Level of reliance on the ICT service supporting the critical or important function." dataDxfId="138" totalsRowDxfId="137"/>
    <tableColumn id="19" xr3:uid="{DD1BC4C0-546A-41C2-AA3C-3F6BD75A9431}" name="Errors" totalsRowFunction="count" dataDxfId="136" totalsRowDxfId="135"/>
  </tableColumns>
  <tableStyleInfo name="FXP"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B604F9C-BA80-4818-9ABD-E9B2788615E4}" name="B_03.01Table" displayName="B_03.01Table" ref="B5:D20" totalsRowCount="1" headerRowDxfId="134" dataDxfId="132" totalsRowDxfId="130" headerRowBorderDxfId="133" tableBorderDxfId="131">
  <autoFilter ref="B5:D19" xr:uid="{1B604F9C-BA80-4818-9ABD-E9B2788615E4}"/>
  <tableColumns count="3">
    <tableColumn id="1" xr3:uid="{0D7A0CD4-D61E-4EC1-A61A-C4914A33C60D}" name="Contractual arrangement reference number" totalsRowFunction="count" dataDxfId="129" totalsRowDxfId="128"/>
    <tableColumn id="2" xr3:uid="{6BDC18AB-1871-4AD9-B4EA-897E2CE461B1}" name="LEI of the entity signing the contractual arrangement" dataDxfId="127" totalsRowDxfId="126"/>
    <tableColumn id="4" xr3:uid="{166D613F-2A21-4209-A8EF-56F3EB005088}" name="Errors" totalsRowFunction="count" dataDxfId="125" totalsRowDxfId="124"/>
  </tableColumns>
  <tableStyleInfo name="FXP"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26D676B-D754-4813-B8A1-7AC70F8F6687}" name="B_03.02Table" displayName="B_03.02Table" ref="B5:E17" totalsRowCount="1" headerRowDxfId="123" dataDxfId="121" totalsRowDxfId="119" headerRowBorderDxfId="122" tableBorderDxfId="120">
  <autoFilter ref="B5:E16" xr:uid="{A26D676B-D754-4813-B8A1-7AC70F8F6687}"/>
  <tableColumns count="4">
    <tableColumn id="1" xr3:uid="{8996F0F4-19B6-434D-87F6-5A746601CC92}" name="Contractual arrangement reference number" totalsRowFunction="count" dataDxfId="118" totalsRowDxfId="117"/>
    <tableColumn id="2" xr3:uid="{23AA3DA1-7192-4505-9003-CE4E7749AA17}" name="Identification code of ICT third-party service provider" dataDxfId="116" totalsRowDxfId="115"/>
    <tableColumn id="3" xr3:uid="{FFB0C62E-8796-468C-AFDC-71CE09EB3982}" name="Type of code to identify the ICT third-party service provider" dataDxfId="114" totalsRowDxfId="113">
      <calculatedColumnFormula>IF(ISNA(VLOOKUP(B_03.02Table[[#This Row],[Identification code of ICT third-party service provider]],'b_05.01'!B:C,2,0)),"",IF(VLOOKUP(B_03.02Table[[#This Row],[Identification code of ICT third-party service provider]],'b_05.01'!B:C,2,0)=0,"",VLOOKUP(B_03.02Table[[#This Row],[Identification code of ICT third-party service provider]],'b_05.01'!B:C,2,0)))</calculatedColumnFormula>
    </tableColumn>
    <tableColumn id="5" xr3:uid="{AC5B84DB-AFD3-4965-8CFD-EBA2A2F2CCEE}" name="Errors" totalsRowFunction="count" dataDxfId="112" totalsRowDxfId="111"/>
  </tableColumns>
  <tableStyleInfo name="FXP"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BF58B8F-5E8B-4287-AAFA-717344ECAD03}" name="B_03.03Table" displayName="B_03.03Table" ref="B5:D15" totalsRowCount="1" headerRowDxfId="110" dataDxfId="108" totalsRowDxfId="106" headerRowBorderDxfId="109" tableBorderDxfId="107">
  <autoFilter ref="B5:D14" xr:uid="{0BF58B8F-5E8B-4287-AAFA-717344ECAD03}"/>
  <tableColumns count="3">
    <tableColumn id="1" xr3:uid="{00544876-F8FD-4E87-9CBF-2C9105628DC4}" name="Contractual arrangement reference number" totalsRowFunction="count" dataDxfId="105" totalsRowDxfId="104"/>
    <tableColumn id="2" xr3:uid="{5A3E24F8-A7D0-424F-81BB-EF6D2F897BF7}" name="LEI of the entity providing ICT services" dataDxfId="103" totalsRowDxfId="102"/>
    <tableColumn id="4" xr3:uid="{BEDB7CD0-C315-4B6F-BC1E-9B380657CAA8}" name="Errors" totalsRowFunction="count" dataDxfId="101" totalsRowDxfId="100"/>
  </tableColumns>
  <tableStyleInfo name="FXP"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6A6E139-2B97-4EAC-8101-960F66B7140B}" name="B_05.02Table" displayName="B_05.02Table" ref="B5:I22" totalsRowCount="1" headerRowDxfId="99" dataDxfId="97" totalsRowDxfId="95" headerRowBorderDxfId="98" tableBorderDxfId="96">
  <autoFilter ref="B5:I21" xr:uid="{86A6E139-2B97-4EAC-8101-960F66B7140B}"/>
  <tableColumns count="8">
    <tableColumn id="1" xr3:uid="{6223D4D9-5C13-4575-9147-E781A7DF40F7}" name="Contractual arrangement reference number" totalsRowFunction="count" dataDxfId="94" totalsRowDxfId="93"/>
    <tableColumn id="2" xr3:uid="{5E42D985-1DAD-4D72-AD17-808396C94329}" name="Licenced activity" dataDxfId="92" totalsRowDxfId="91"/>
    <tableColumn id="3" xr3:uid="{3AC653C4-751F-470A-91B1-8A22CB2592F3}" name="Identification code of the ICT third-party service provider" dataDxfId="90" totalsRowDxfId="89"/>
    <tableColumn id="4" xr3:uid="{B631F980-6467-4961-8DCF-44DB44D2BD0C}" name="Type of code to identify the ICT third-party service provider" dataDxfId="88" totalsRowDxfId="87">
      <calculatedColumnFormula>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calculatedColumnFormula>
    </tableColumn>
    <tableColumn id="5" xr3:uid="{31A2593A-A618-421D-AF7B-D2F299392A51}" name="Rank" dataDxfId="86" totalsRowDxfId="85"/>
    <tableColumn id="6" xr3:uid="{87608417-834F-4880-B2FC-200F0FB247CB}" name="Identification code of the recipient of sub-contracted ICT services" dataDxfId="84" totalsRowDxfId="83"/>
    <tableColumn id="7" xr3:uid="{CCCCA464-BD91-47FE-A2A4-9F2BBD58AB28}" name="Type of code to identify the recipient of sub-contracted ICT services" dataDxfId="82" totalsRowDxfId="81"/>
    <tableColumn id="8" xr3:uid="{70A887B0-B169-4E8E-A916-0DC9443B12AA}" name="Errors" totalsRowFunction="count" dataDxfId="80" totalsRowDxfId="79"/>
  </tableColumns>
  <tableStyleInfo name="FXP"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50F9F21-1704-48DC-8DA0-3269C3DA6510}" name="B_07.01Table" displayName="B_07.01Table" ref="B5:N36" totalsRowCount="1" headerRowDxfId="78" dataDxfId="76" totalsRowDxfId="74" headerRowBorderDxfId="77" tableBorderDxfId="75">
  <autoFilter ref="B5:N35" xr:uid="{D50F9F21-1704-48DC-8DA0-3269C3DA6510}"/>
  <tableColumns count="13">
    <tableColumn id="1" xr3:uid="{7552A7AA-C7D4-4686-B5BE-6FF3DBC37DF6}" name="Contractual arrangement reference number" totalsRowFunction="count" dataDxfId="73" totalsRowDxfId="72"/>
    <tableColumn id="2" xr3:uid="{9D023353-4622-420C-A64E-1D3455A19CB7}" name="Identification code of the ICT third-party service provider" dataDxfId="71" totalsRowDxfId="70"/>
    <tableColumn id="3" xr3:uid="{F76806BC-2E52-4C41-B0A9-61A9F4454230}" name="Type of code to identify the ICT third-party service provider" dataDxfId="69" totalsRowDxfId="68">
      <calculatedColumnFormula>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calculatedColumnFormula>
    </tableColumn>
    <tableColumn id="4" xr3:uid="{E7AF6CF6-FFFD-415C-B228-A097AD7F61E7}" name="Type of ICT services" dataDxfId="67" totalsRowDxfId="66"/>
    <tableColumn id="5" xr3:uid="{199318B9-CD7C-4F30-A001-3D5812163EF6}" name="Substitutability of the ICT third-party service provider" dataDxfId="65" totalsRowDxfId="64"/>
    <tableColumn id="6" xr3:uid="{A5DD75FC-4867-433C-BD3A-F2AA23FEAF23}" name="Reason if the ICT third-party service provider is considered not substitutable or difficult to be substitutable" dataDxfId="63" totalsRowDxfId="62"/>
    <tableColumn id="7" xr3:uid="{CDDA6346-83B8-498A-9E95-DA2D5D0D7773}" name="Date of the last audit on the ICT third-party service provider" dataDxfId="61" totalsRowDxfId="60"/>
    <tableColumn id="8" xr3:uid="{2115A4FD-2900-4E77-9386-A047EE78B2F4}" name="Existence of an exit plan" dataDxfId="59" totalsRowDxfId="58"/>
    <tableColumn id="9" xr3:uid="{C5A9B227-E0A4-4CF0-A129-BF4D6DF03227}" name="Possibility of reintegration of the contracted ICT service" dataDxfId="57" totalsRowDxfId="56"/>
    <tableColumn id="10" xr3:uid="{A8B68CA9-98A6-4220-AE64-A3AC5E9326C6}" name="Impact of discontinuing the ICT services" dataDxfId="55" totalsRowDxfId="54"/>
    <tableColumn id="11" xr3:uid="{65258DF9-9057-4430-B3D8-7F458346FB8D}" name="Are there alternative ICT third-party service providers identified?" dataDxfId="53" totalsRowDxfId="52"/>
    <tableColumn id="12" xr3:uid="{C6827E70-A6EF-429F-8608-B27D5AE55C56}" name="Identification of alternative ICT TPP" dataDxfId="51" totalsRowDxfId="50"/>
    <tableColumn id="13" xr3:uid="{4631E349-EB43-4D0B-8541-80F397524B2A}" name="Errors" totalsRowFunction="count" dataDxfId="49" totalsRowDxfId="48"/>
  </tableColumns>
  <tableStyleInfo name="FXP"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68A29F-0C6F-403C-960E-7318747E2E7C}" name="B_99.01Table" displayName="B_99.01Table" ref="B5:T7" totalsRowShown="0" headerRowDxfId="47" dataDxfId="45" headerRowBorderDxfId="46" tableBorderDxfId="44">
  <autoFilter ref="B5:T7" xr:uid="{4568A29F-0C6F-403C-960E-7318747E2E7C}"/>
  <tableColumns count="19">
    <tableColumn id="1" xr3:uid="{140E1B28-9DCF-4AB0-80F2-810113A7522D}" name="Standalone arrangement" dataDxfId="43"/>
    <tableColumn id="2" xr3:uid="{0D0843C8-5219-4EAF-8C24-96F34BB26DE7}" name="Overarching arrangement" dataDxfId="42"/>
    <tableColumn id="3" xr3:uid="{3D2DE1AD-E8CD-4113-91E8-FE2F3E1F2E0C}" name="Subsequent or associated arrangement" dataDxfId="41"/>
    <tableColumn id="4" xr3:uid="{DD05CEE0-5441-4E13-8EF3-E5BC971E24C3}" name="Low" dataDxfId="40"/>
    <tableColumn id="5" xr3:uid="{7E30E37D-7E98-4D34-8CA3-C7A6567DC93D}" name="Medium" dataDxfId="39"/>
    <tableColumn id="6" xr3:uid="{6A67529D-B31E-46A2-8ED0-91E04E5BCCD1}" name="High" dataDxfId="38"/>
    <tableColumn id="7" xr3:uid="{5A56C2D8-140A-4D23-BCD3-76162FA90A34}" name="Low Impact" dataDxfId="37"/>
    <tableColumn id="8" xr3:uid="{ACB6C892-6B34-46A4-AD7D-2A7F9266129D}" name="Medium Impact" dataDxfId="36"/>
    <tableColumn id="9" xr3:uid="{357BCC90-A20D-42B3-92DC-6A4955B90889}" name="High Impact" dataDxfId="35"/>
    <tableColumn id="10" xr3:uid="{BBFC2E56-63EC-49DA-982A-2EF7A1A7F97D}" name="Not substitutable" dataDxfId="34"/>
    <tableColumn id="11" xr3:uid="{00ACAAC7-7A22-47C0-98FB-B17C05C7B171}" name="Highly complex substitutability" dataDxfId="33"/>
    <tableColumn id="12" xr3:uid="{B6DB9A78-022B-462F-82FF-9FA2DD0B05FA}" name="Medium complexity in terms of substitutability" dataDxfId="32"/>
    <tableColumn id="13" xr3:uid="{A080DEEA-5267-4B93-9747-F8E0E85C0B82}" name=" Easily substitutable" dataDxfId="31"/>
    <tableColumn id="14" xr3:uid="{ABE2D917-ADC1-4B4C-981D-2E58D7800228}" name="Easy" dataDxfId="30"/>
    <tableColumn id="15" xr3:uid="{716EA554-70C9-45DA-A3C9-AB70F20656A7}" name="Difficult" dataDxfId="29"/>
    <tableColumn id="16" xr3:uid="{CC486835-F1EA-4670-B49D-5B4F2E3FEC3C}" name="Highly complex" dataDxfId="28"/>
    <tableColumn id="17" xr3:uid="{95A434AC-F456-494A-A74B-099AF9584C65}" name="Low discontinuity" dataDxfId="27"/>
    <tableColumn id="18" xr3:uid="{9F95A639-D5F1-4AD7-A349-2895AA67FAC5}" name="Medium discontinuity" dataDxfId="26"/>
    <tableColumn id="19" xr3:uid="{5CB16D6B-E72D-4B14-9FFF-9DEAE5CF7459}" name="High discontinuity" dataDxfId="25"/>
  </tableColumns>
  <tableStyleInfo name="FXP"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ADFC2A8-092D-4497-B99A-10D2C8D79E7F}" name="Table10" displayName="Table10" ref="A1:E124" totalsRowShown="0" headerRowDxfId="342" dataDxfId="340" headerRowBorderDxfId="341" tableBorderDxfId="339" totalsRowBorderDxfId="338">
  <tableColumns count="5">
    <tableColumn id="1" xr3:uid="{816B337E-8515-4152-B178-5AEB9779A8BF}" name="##" dataDxfId="337"/>
    <tableColumn id="2" xr3:uid="{3A758EA8-825C-4B50-B05A-57FC1FA2DB21}" name="Category" dataDxfId="336"/>
    <tableColumn id="5" xr3:uid="{0C5AFA12-95BA-47CF-A12D-FBE42F0EE751}" name="Table" dataDxfId="335"/>
    <tableColumn id="3" xr3:uid="{8E44C9F8-725E-4AEB-A9CF-ACC57D824EE8}" name="Question" dataDxfId="334"/>
    <tableColumn id="4" xr3:uid="{C47E3838-997C-43B0-B5FF-E6334A5CEEF7}" name="Answer" dataDxfId="333"/>
  </tableColumns>
  <tableStyleInfo name="FXP"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DFBDEDD-30E2-492E-93F4-39DCB1914FB0}" name="B_01.01Table" displayName="B_01.01Table" ref="B5:H7" totalsRowCount="1" headerRowDxfId="332" dataDxfId="331" totalsRowDxfId="329" tableBorderDxfId="330">
  <autoFilter ref="B5:H6" xr:uid="{ADFBDEDD-30E2-492E-93F4-39DCB1914FB0}"/>
  <tableColumns count="7">
    <tableColumn id="1" xr3:uid="{4E3AF116-1D87-4B60-8286-2DE8A283C47E}" name="LEI of the entity maintaining the register of information" totalsRowFunction="count" dataDxfId="328" totalsRowDxfId="327" dataCellStyle="Hyperlink"/>
    <tableColumn id="2" xr3:uid="{34154686-477A-445F-B49F-2E7D38F03BEC}" name="Name of the entity" dataDxfId="326" totalsRowDxfId="325"/>
    <tableColumn id="3" xr3:uid="{21B842AD-23CF-4F89-8F24-7BBC55CB977D}" name="Country of the entity" dataDxfId="324" totalsRowDxfId="323"/>
    <tableColumn id="4" xr3:uid="{ACB78770-938C-49AC-B6D2-85D5E356EF8E}" name="Type of entity" dataDxfId="322" totalsRowDxfId="321"/>
    <tableColumn id="5" xr3:uid="{CA3835F8-3383-4679-8775-F3A945885577}" name="Competent Authority" dataDxfId="320" totalsRowDxfId="319"/>
    <tableColumn id="6" xr3:uid="{4E4458D2-9119-4DD3-8D74-3914B5E6BC31}" name="Date of the reporting" dataDxfId="318" totalsRowDxfId="317"/>
    <tableColumn id="7" xr3:uid="{DBF39931-1309-4A09-B956-6C86D747A843}" name="Errors" totalsRowFunction="count" dataDxfId="316" totalsRowDxfId="315"/>
  </tableColumns>
  <tableStyleInfo name="FXP"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CB0EF33-0626-4BAC-B9D7-CE43086DD5D1}" name="B_01.02Table" displayName="B_01.02Table" ref="B5:M14" totalsRowCount="1" headerRowDxfId="314" dataDxfId="312" totalsRowDxfId="310" headerRowBorderDxfId="313" tableBorderDxfId="311">
  <autoFilter ref="B5:M13" xr:uid="{CCB0EF33-0626-4BAC-B9D7-CE43086DD5D1}"/>
  <tableColumns count="12">
    <tableColumn id="1" xr3:uid="{EDF4F03D-438B-4AFC-B574-8EC24445E849}" name="LEI of the entity" totalsRowFunction="count" dataDxfId="309" totalsRowDxfId="308"/>
    <tableColumn id="2" xr3:uid="{0780D4E2-9AE0-476D-9184-4529B07190FD}" name="Name of the entity" dataDxfId="307" totalsRowDxfId="306"/>
    <tableColumn id="3" xr3:uid="{E99049AF-9445-440F-8389-9B5F0859BDDE}" name="Country of the entity" dataDxfId="305" totalsRowDxfId="304"/>
    <tableColumn id="4" xr3:uid="{CC224FDF-12A4-43FA-8FE5-906BCBC3A9DE}" name="Type of entity" dataDxfId="303" totalsRowDxfId="302"/>
    <tableColumn id="5" xr3:uid="{F8ED0B29-EDB9-41B2-B214-F9B7847A4260}" name="Hierarchy of the entity within the group (where applicable)" dataDxfId="301" totalsRowDxfId="300"/>
    <tableColumn id="6" xr3:uid="{2552BDB1-3B2D-4DDB-9342-0403777EFC2A}" name="LEI of the direct parent undertaking of the entity" dataDxfId="299" totalsRowDxfId="298"/>
    <tableColumn id="7" xr3:uid="{4F617FA6-6EBC-42E0-ADF9-5FFBD343234E}" name="Date of last update" dataDxfId="297" totalsRowDxfId="296"/>
    <tableColumn id="8" xr3:uid="{7DF2C072-A5AE-4BA2-B712-F3D0342EEC1E}" name="Date of integration in the Register of information" dataDxfId="295" totalsRowDxfId="294"/>
    <tableColumn id="9" xr3:uid="{159E0FCF-C629-4D31-8860-7EA97CE9BA78}" name="Date of deletion in the Register of information" dataDxfId="293" totalsRowDxfId="292"/>
    <tableColumn id="10" xr3:uid="{F2AE3F4A-F7A6-4804-9FEC-32414866683C}" name="Currency" dataDxfId="291" totalsRowDxfId="290"/>
    <tableColumn id="11" xr3:uid="{63926E38-6D1D-436A-A94F-0B9ACC347CB2}" name="Value of total assets - of the financial entity" dataDxfId="289" totalsRowDxfId="288" dataCellStyle="Comma"/>
    <tableColumn id="12" xr3:uid="{7CF2AE84-9263-4B8B-96DD-4ACA93833EED}" name="Errors" totalsRowFunction="count" dataDxfId="287" totalsRowDxfId="286"/>
  </tableColumns>
  <tableStyleInfo name="FXP"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F3BC014-D472-4ED8-A4A8-F75B1D1A0CB1}" name="B_01.03Table" displayName="B_01.03Table" ref="B5:F17" totalsRowCount="1" headerRowDxfId="285" dataDxfId="284" totalsRowDxfId="283">
  <autoFilter ref="B5:F16" xr:uid="{7F3BC014-D472-4ED8-A4A8-F75B1D1A0CB1}"/>
  <tableColumns count="5">
    <tableColumn id="1" xr3:uid="{4E67B2F0-833E-40C2-ABE4-9A6F8386BCDA}" name="Identification code of the branch" totalsRowLabel="Total" dataDxfId="282" totalsRowDxfId="281"/>
    <tableColumn id="2" xr3:uid="{3E682D93-7A97-4CB9-AED7-F07C1F5599EF}" name="LEI of the financial entity head office of the branch" dataDxfId="280" totalsRowDxfId="279"/>
    <tableColumn id="3" xr3:uid="{D0C6A3C1-B5A1-439C-ABB1-12CEFF44F7F2}" name="Name of the branch" dataDxfId="278" totalsRowDxfId="277"/>
    <tableColumn id="4" xr3:uid="{2243116F-15A7-4AFF-B188-10270B6AA604}" name="Country of the branch" dataDxfId="276" totalsRowDxfId="275"/>
    <tableColumn id="5" xr3:uid="{3F8E05DE-D104-450D-83BE-BD3F1E7EFE84}" name="Errors" totalsRowFunction="count" dataDxfId="274" totalsRowDxfId="273"/>
  </tableColumns>
  <tableStyleInfo name="FXP"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057BD06-3B9E-49B0-A1E8-63C01B977C8B}" name="B_02.01Table" displayName="B_02.01Table" ref="B5:G22" totalsRowCount="1" headerRowDxfId="272" dataDxfId="271" totalsRowDxfId="270">
  <autoFilter ref="B5:G21" xr:uid="{1057BD06-3B9E-49B0-A1E8-63C01B977C8B}"/>
  <tableColumns count="6">
    <tableColumn id="1" xr3:uid="{75F738C6-E6EF-45C3-B782-13DA0BF658FE}" name="Contractual arrangement reference number" totalsRowFunction="count" dataDxfId="269" totalsRowDxfId="268"/>
    <tableColumn id="2" xr3:uid="{84993972-3024-44B7-9DAF-EFBC80ADC5A3}" name="Type of contractual arrangement" dataDxfId="267" totalsRowDxfId="266"/>
    <tableColumn id="3" xr3:uid="{5D76BCF1-3A37-4D48-8D27-E51FE45A46F8}" name="Overarching contractual arrangement reference number" dataDxfId="265" totalsRowDxfId="264"/>
    <tableColumn id="4" xr3:uid="{9EF64CCB-C018-4A46-B475-3944EBB5CECD}" name="Currency of the amount reported in B_02.01.0050" dataDxfId="263" totalsRowDxfId="262"/>
    <tableColumn id="5" xr3:uid="{7124AECB-D70D-4695-B481-82F0FBB04C38}" name="Annual expense or estimated cost of the contractual arrangement for the past year" dataDxfId="261" totalsRowDxfId="260" dataCellStyle="Comma"/>
    <tableColumn id="6" xr3:uid="{F86DE3F1-ABF7-4F11-825F-4A87D79C1B39}" name="Errors" totalsRowFunction="count" dataDxfId="259" totalsRowDxfId="258"/>
  </tableColumns>
  <tableStyleInfo name="FXP"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484E9A-2A32-41C8-9DBF-D28A3994425A}" name="B_02.03Table" displayName="B_02.03Table" ref="B5:D17" totalsRowCount="1" headerRowDxfId="257" dataDxfId="255" totalsRowDxfId="253" headerRowBorderDxfId="256" tableBorderDxfId="254">
  <autoFilter ref="B5:D16" xr:uid="{BD484E9A-2A32-41C8-9DBF-D28A3994425A}"/>
  <tableColumns count="3">
    <tableColumn id="1" xr3:uid="{52B2BDDF-D176-4902-957E-DFA2769978B4}" name="Contractual arrangement reference number" totalsRowFunction="count" dataDxfId="252" totalsRowDxfId="251"/>
    <tableColumn id="2" xr3:uid="{928488AA-EC09-49BC-A961-AB1A8E995DAC}" name="Contractual arrangement linked to the contractual arrangement referred in B_02.03.0010" dataDxfId="250" totalsRowDxfId="249"/>
    <tableColumn id="4" xr3:uid="{20F020F7-7985-451A-81D6-3DE7E5E5B898}" name="Errors" totalsRowFunction="count" dataDxfId="248" totalsRowDxfId="247"/>
  </tableColumns>
  <tableStyleInfo name="FXP"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B6EE383-6AF6-43B3-BB2D-5D59CEA63AE1}" name="B_04.01Table" displayName="B_04.01Table" ref="B5:F17" totalsRowCount="1" headerRowDxfId="246" dataDxfId="244" totalsRowDxfId="242" headerRowBorderDxfId="245" tableBorderDxfId="243">
  <autoFilter ref="B5:F16" xr:uid="{1B6EE383-6AF6-43B3-BB2D-5D59CEA63AE1}"/>
  <tableColumns count="5">
    <tableColumn id="1" xr3:uid="{AD1097D0-28BB-41D4-A1FF-25E71EA0CA74}" name="Contractual arrangement reference number" totalsRowFunction="count" dataDxfId="241" totalsRowDxfId="240"/>
    <tableColumn id="2" xr3:uid="{5C77ACC8-EACE-4D0D-B6BD-687AAA6761A1}" name="LEI of the entity making use of the ICT service(s)" dataDxfId="239" totalsRowDxfId="238"/>
    <tableColumn id="3" xr3:uid="{818C2115-38F3-4E3D-9C1C-AFEEF6C2E3E9}" name="Nature of the entity making use of the ICT service(s)" dataDxfId="237" totalsRowDxfId="236"/>
    <tableColumn id="4" xr3:uid="{082621E6-44C3-46F6-BC7D-2D4BB158DFCC}" name="Identification code of the branch" dataDxfId="235" totalsRowDxfId="234"/>
    <tableColumn id="5" xr3:uid="{70BE8004-C83E-4B75-89D8-DDE25127BCB4}" name="Errors" totalsRowFunction="count" dataDxfId="233" totalsRowDxfId="232"/>
  </tableColumns>
  <tableStyleInfo name="FXP"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B4308B2-6FBB-4056-80CB-E1E306CAB57C}" name="B_05.01Table" displayName="B_05.01Table" ref="B5:N20" totalsRowCount="1" headerRowDxfId="231" dataDxfId="230" totalsRowDxfId="229">
  <autoFilter ref="B5:N19" xr:uid="{FB4308B2-6FBB-4056-80CB-E1E306CAB57C}"/>
  <tableColumns count="13">
    <tableColumn id="1" xr3:uid="{DF53AEBE-EAB3-4A69-9DFB-E7C2457ADF8C}" name="Identification code of ICT third-party service provider" totalsRowFunction="count" dataDxfId="228" totalsRowDxfId="227"/>
    <tableColumn id="2" xr3:uid="{FD2B3763-105B-457A-84A3-9FB493F89AEE}" name="Type of code to identify the ICT third-party service provider" dataDxfId="226" totalsRowDxfId="225"/>
    <tableColumn id="3" xr3:uid="{D0862978-F0DB-47AD-82A8-6A323D4B7E05}" name="Additional identification code of ICT third-party service provider" dataDxfId="224" totalsRowDxfId="223"/>
    <tableColumn id="4" xr3:uid="{A81A2C96-A9FA-43C9-8623-D8B9232B6625}" name="Type of additional identification code to identify the ICT third-party service provider" dataDxfId="222" totalsRowDxfId="221"/>
    <tableColumn id="5" xr3:uid="{C825F666-D846-4C68-A705-76504EDBDF8B}" name="Legal name of the ICT third-party service provider" dataDxfId="220" totalsRowDxfId="219"/>
    <tableColumn id="6" xr3:uid="{0E302AA4-1837-49E7-A0B5-B269A626634E}" name="Name of the ICT third-party service provider in Latin alphabet" dataDxfId="218" totalsRowDxfId="217"/>
    <tableColumn id="7" xr3:uid="{1E135D2C-F38F-4C70-8616-6A5D015D6C44}" name="Type of person of the ICT third-party service provider" dataDxfId="216" totalsRowDxfId="215"/>
    <tableColumn id="8" xr3:uid="{230F20EE-C68C-482B-924C-3381F36839D0}" name="Country of the ICT third-party service provider’s headquarters" dataDxfId="214" totalsRowDxfId="213"/>
    <tableColumn id="15" xr3:uid="{9793F901-0BD3-49D2-AE8A-E15D2C3C081D}" name="Currency of the amount" dataDxfId="212" totalsRowDxfId="211"/>
    <tableColumn id="14" xr3:uid="{BBA4781F-821E-4F94-BC8F-7293AB4A5C3A}" name="Total annual expense or estimated cost of the ICT third-party service provider" dataDxfId="210" totalsRowDxfId="209" dataCellStyle="Comma"/>
    <tableColumn id="13" xr3:uid="{DBFEE1AB-F458-48AB-9240-6DDDB1CB9BCD}" name="Identification code of the ICT third-party service provider’s ultimate parent undertaking" dataDxfId="208" totalsRowDxfId="207"/>
    <tableColumn id="12" xr3:uid="{D388EEC7-5883-4208-B6C0-FC6EDDC49ED7}" name="Type of code to identify the ICT third-party service provider’s ultimate parent undertaking" dataDxfId="206" totalsRowDxfId="205"/>
    <tableColumn id="10" xr3:uid="{82C61469-5BF3-44DC-8CB9-08AA7070FC40}" name="Errors" totalsRowFunction="count" dataDxfId="204" totalsRowDxfId="203"/>
  </tableColumns>
  <tableStyleInfo name="FXP"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fund-xp.lu/" TargetMode="External"/><Relationship Id="rId1" Type="http://schemas.openxmlformats.org/officeDocument/2006/relationships/hyperlink" Target="mailto:info@fund-xp.lu"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https://fund-xp.lu/" TargetMode="External"/><Relationship Id="rId5" Type="http://schemas.openxmlformats.org/officeDocument/2006/relationships/comments" Target="../comments2.xml"/><Relationship Id="rId4"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hyperlink" Target="https://fund-xp.lu/" TargetMode="External"/><Relationship Id="rId5" Type="http://schemas.openxmlformats.org/officeDocument/2006/relationships/comments" Target="../comments3.xml"/><Relationship Id="rId4"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7.bin"/><Relationship Id="rId1" Type="http://schemas.openxmlformats.org/officeDocument/2006/relationships/hyperlink" Target="https://fund-xp.lu/" TargetMode="External"/><Relationship Id="rId5" Type="http://schemas.openxmlformats.org/officeDocument/2006/relationships/comments" Target="../comments4.xml"/><Relationship Id="rId4"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8.bin"/><Relationship Id="rId1" Type="http://schemas.openxmlformats.org/officeDocument/2006/relationships/hyperlink" Target="https://fund-xp.lu/" TargetMode="External"/><Relationship Id="rId5" Type="http://schemas.openxmlformats.org/officeDocument/2006/relationships/comments" Target="../comments5.xml"/><Relationship Id="rId4"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9.bin"/><Relationship Id="rId1" Type="http://schemas.openxmlformats.org/officeDocument/2006/relationships/hyperlink" Target="https://fund-xp.lu/"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10.bin"/><Relationship Id="rId1" Type="http://schemas.openxmlformats.org/officeDocument/2006/relationships/hyperlink" Target="https://fund-xp.lu/" TargetMode="External"/></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11.bin"/><Relationship Id="rId1" Type="http://schemas.openxmlformats.org/officeDocument/2006/relationships/hyperlink" Target="https://fund-xp.lu/"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hyperlink" Target="https://fund-xp.lu/" TargetMode="External"/><Relationship Id="rId6" Type="http://schemas.openxmlformats.org/officeDocument/2006/relationships/comments" Target="../comments6.xml"/><Relationship Id="rId5" Type="http://schemas.openxmlformats.org/officeDocument/2006/relationships/table" Target="../tables/table15.xml"/><Relationship Id="rId4" Type="http://schemas.openxmlformats.org/officeDocument/2006/relationships/vmlDrawing" Target="../drawings/vmlDrawing6.vml"/></Relationships>
</file>

<file path=xl/worksheets/_rels/sheet1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printerSettings" Target="../printerSettings/printerSettings13.bin"/><Relationship Id="rId1" Type="http://schemas.openxmlformats.org/officeDocument/2006/relationships/hyperlink" Target="https://fund-xp.lu/" TargetMode="External"/></Relationships>
</file>

<file path=xl/worksheets/_rels/sheet19.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printerSettings" Target="../printerSettings/printerSettings14.bin"/><Relationship Id="rId1" Type="http://schemas.openxmlformats.org/officeDocument/2006/relationships/hyperlink" Target="https://fund-xp.lu/"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eba.europa.eu/activities/direct-supervision-and-oversight/digital-operational-resilience-act/preparation-dora-application" TargetMode="External"/><Relationship Id="rId13" Type="http://schemas.openxmlformats.org/officeDocument/2006/relationships/hyperlink" Target="https://www.eba.europa.eu/sites/default/files/2024-11/0f0f79a0-6f9d-413f-b6f3-917371e404ba/Data%20Model%20for%20DORA%20RoI.pdf" TargetMode="External"/><Relationship Id="rId18" Type="http://schemas.openxmlformats.org/officeDocument/2006/relationships/hyperlink" Target="https://eur-lex.europa.eu/legal-content/EN/TXT/?uri=CELEX%3A32024R2956" TargetMode="External"/><Relationship Id="rId26" Type="http://schemas.openxmlformats.org/officeDocument/2006/relationships/hyperlink" Target="https://www.eba.europa.eu/sites/default/files/2024-11/0f0f79a0-6f9d-413f-b6f3-917371e404ba/Data%20Model%20for%20DORA%20RoI.pdf" TargetMode="External"/><Relationship Id="rId3" Type="http://schemas.openxmlformats.org/officeDocument/2006/relationships/hyperlink" Target="https://www.eba.europa.eu/sites/default/files/2024-11/0f0f79a0-6f9d-413f-b6f3-917371e404ba/Data%20Model%20for%20DORA%20RoI.pdf" TargetMode="External"/><Relationship Id="rId21" Type="http://schemas.openxmlformats.org/officeDocument/2006/relationships/hyperlink" Target="https://www.eba.europa.eu/risk-and-data-analysis/reporting-frameworks/reporting-framework-40" TargetMode="External"/><Relationship Id="rId7" Type="http://schemas.openxmlformats.org/officeDocument/2006/relationships/hyperlink" Target="https://www.eba.europa.eu/activities/direct-supervision-and-oversight/digital-operational-resilience-act/preparation-dora-application" TargetMode="External"/><Relationship Id="rId12" Type="http://schemas.openxmlformats.org/officeDocument/2006/relationships/hyperlink" Target="https://www.eba.europa.eu/risk-and-data-analysis/reporting-frameworks/reporting-framework-40" TargetMode="External"/><Relationship Id="rId17" Type="http://schemas.openxmlformats.org/officeDocument/2006/relationships/hyperlink" Target="https://www.eba.europa.eu/sites/default/files/2024-11/0f0f79a0-6f9d-413f-b6f3-917371e404ba/Data%20Model%20for%20DORA%20RoI.pdf" TargetMode="External"/><Relationship Id="rId25" Type="http://schemas.openxmlformats.org/officeDocument/2006/relationships/hyperlink" Target="https://www.eba.europa.eu/sites/default/files/2024-11/0f0f79a0-6f9d-413f-b6f3-917371e404ba/Data%20Model%20for%20DORA%20RoI.pdf" TargetMode="External"/><Relationship Id="rId2" Type="http://schemas.openxmlformats.org/officeDocument/2006/relationships/hyperlink" Target="https://www.eba.europa.eu/sites/default/files/2025-01/4105fa1e-2de5-4dd2-9d9a-b89924039636/EBA%20BS%202025%20048%20%28EBA%20DC%20562%20-%20ESA%202024%2022%20-%20Decision%20on%20reporting%20of%20information%20for%20CTPP%20designation_consolidated%29.pdf" TargetMode="External"/><Relationship Id="rId16" Type="http://schemas.openxmlformats.org/officeDocument/2006/relationships/hyperlink" Target="https://www.eba.europa.eu/sites/default/files/2024-11/0f0f79a0-6f9d-413f-b6f3-917371e404ba/Data%20Model%20for%20DORA%20RoI.pdf" TargetMode="External"/><Relationship Id="rId20" Type="http://schemas.openxmlformats.org/officeDocument/2006/relationships/hyperlink" Target="https://e-justice.europa.eu/content_business_registers_at_european_level-105--maximize-en.do" TargetMode="External"/><Relationship Id="rId29" Type="http://schemas.openxmlformats.org/officeDocument/2006/relationships/hyperlink" Target="https://www.eba.europa.eu/sites/default/files/2025-01/b88793ec-9656-4512-a2a1-a41194058d51/ITS%20on%20RoI%20-%20Annex%202%20list%20of%20licensed%20activities%20for%20data%20point%20model%20%28updated%20to%20reflect%20DPM%204.0%29.xlsx" TargetMode="External"/><Relationship Id="rId1" Type="http://schemas.openxmlformats.org/officeDocument/2006/relationships/hyperlink" Target="https://www.eba.europa.eu/sites/default/files/2025-01/4105fa1e-2de5-4dd2-9d9a-b89924039636/EBA%20BS%202025%20048%20%28EBA%20DC%20562%20-%20ESA%202024%2022%20-%20Decision%20on%20reporting%20of%20information%20for%20CTPP%20designation_consolidated%29.pdf" TargetMode="External"/><Relationship Id="rId6" Type="http://schemas.openxmlformats.org/officeDocument/2006/relationships/hyperlink" Target="https://www.eba.europa.eu/activities/direct-supervision-and-oversight/digital-operational-resilience-act/preparation-dora-application" TargetMode="External"/><Relationship Id="rId11" Type="http://schemas.openxmlformats.org/officeDocument/2006/relationships/hyperlink" Target="https://www.eba.europa.eu/sites/default/files/2024-11/0f0f79a0-6f9d-413f-b6f3-917371e404ba/Data%20Model%20for%20DORA%20RoI.pdf" TargetMode="External"/><Relationship Id="rId24" Type="http://schemas.openxmlformats.org/officeDocument/2006/relationships/hyperlink" Target="https://www.eba.europa.eu/sites/default/files/2024-11/0f0f79a0-6f9d-413f-b6f3-917371e404ba/Data%20Model%20for%20DORA%20RoI.pdf" TargetMode="External"/><Relationship Id="rId5" Type="http://schemas.openxmlformats.org/officeDocument/2006/relationships/hyperlink" Target="https://www.eba.europa.eu/sites/default/files/2025-01/4105fa1e-2de5-4dd2-9d9a-b89924039636/EBA%20BS%202025%20048%20%28EBA%20DC%20562%20-%20ESA%202024%2022%20-%20Decision%20on%20reporting%20of%20information%20for%20CTPP%20designation_consolidated%29.pdf" TargetMode="External"/><Relationship Id="rId15" Type="http://schemas.openxmlformats.org/officeDocument/2006/relationships/hyperlink" Target="https://www.eba.europa.eu/sites/default/files/2024-11/0f0f79a0-6f9d-413f-b6f3-917371e404ba/Data%20Model%20for%20DORA%20RoI.pdf" TargetMode="External"/><Relationship Id="rId23" Type="http://schemas.openxmlformats.org/officeDocument/2006/relationships/hyperlink" Target="https://www.eiopa.europa.eu/qa-regulation/questions-and-answers-database/2999-dora030_en" TargetMode="External"/><Relationship Id="rId28" Type="http://schemas.openxmlformats.org/officeDocument/2006/relationships/hyperlink" Target="https://www.eba.europa.eu/sites/default/files/2024-11/0f0f79a0-6f9d-413f-b6f3-917371e404ba/Data%20Model%20for%20DORA%20RoI.pdf" TargetMode="External"/><Relationship Id="rId10" Type="http://schemas.openxmlformats.org/officeDocument/2006/relationships/hyperlink" Target="https://eur-lex.europa.eu/legal-content/EN/TXT/?uri=CELEX%3A32024R2956" TargetMode="External"/><Relationship Id="rId19" Type="http://schemas.openxmlformats.org/officeDocument/2006/relationships/hyperlink" Target="https://www.eba.europa.eu/sites/default/files/2024-11/0f0f79a0-6f9d-413f-b6f3-917371e404ba/Data%20Model%20for%20DORA%20RoI.pdf" TargetMode="External"/><Relationship Id="rId4" Type="http://schemas.openxmlformats.org/officeDocument/2006/relationships/hyperlink" Target="https://www.eba.europa.eu/sites/default/files/2025-01/4105fa1e-2de5-4dd2-9d9a-b89924039636/EBA%20BS%202025%20048%20%28EBA%20DC%20562%20-%20ESA%202024%2022%20-%20Decision%20on%20reporting%20of%20information%20for%20CTPP%20designation_consolidated%29.pdf" TargetMode="External"/><Relationship Id="rId9" Type="http://schemas.openxmlformats.org/officeDocument/2006/relationships/hyperlink" Target="https://www.eba.europa.eu/sites/default/files/2025-01/1e5ffe22-64b2-4260-8fbf-8dcf095dfe4b/Preparing%20Plain%20csv%20reporting%20package%20for%20DORA.pdf" TargetMode="External"/><Relationship Id="rId14" Type="http://schemas.openxmlformats.org/officeDocument/2006/relationships/hyperlink" Target="https://eur-lex.europa.eu/legal-content/EN/TXT/HTML/?uri=OJ%3AL_202402956" TargetMode="External"/><Relationship Id="rId22" Type="http://schemas.openxmlformats.org/officeDocument/2006/relationships/hyperlink" Target="https://eur-lex.europa.eu/legal-content/EN/TXT/?uri=CELEX%3A32024R2956" TargetMode="External"/><Relationship Id="rId27" Type="http://schemas.openxmlformats.org/officeDocument/2006/relationships/hyperlink" Target="https://www.eba.europa.eu/sites/default/files/2024-11/0f0f79a0-6f9d-413f-b6f3-917371e404ba/Data%20Model%20for%20DORA%20RoI.pdf" TargetMode="External"/><Relationship Id="rId30"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und-xp.lu/"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fund-xp.lu/"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fund-xp.lu/" TargetMode="External"/><Relationship Id="rId5" Type="http://schemas.openxmlformats.org/officeDocument/2006/relationships/comments" Target="../comments1.xml"/><Relationship Id="rId4" Type="http://schemas.openxmlformats.org/officeDocument/2006/relationships/table" Target="../tables/table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3.bin"/><Relationship Id="rId1" Type="http://schemas.openxmlformats.org/officeDocument/2006/relationships/hyperlink" Target="https://fund-xp.lu/"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4.bin"/><Relationship Id="rId1" Type="http://schemas.openxmlformats.org/officeDocument/2006/relationships/hyperlink" Target="https://fund-xp.lu/" TargetMode="External"/></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hyperlink" Target="https://fund-xp.l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4227A-AAEE-4BEE-B7E6-9BFBBE0DC90B}">
  <sheetPr codeName="Sheet4">
    <tabColor rgb="FF13100D"/>
  </sheetPr>
  <dimension ref="A1:M57"/>
  <sheetViews>
    <sheetView showGridLines="0" tabSelected="1" topLeftCell="A18" zoomScale="85" zoomScaleNormal="85" workbookViewId="0">
      <selection activeCell="I22" sqref="I22"/>
    </sheetView>
  </sheetViews>
  <sheetFormatPr defaultColWidth="0" defaultRowHeight="16.5" zeroHeight="1"/>
  <cols>
    <col min="1" max="2" width="9.140625" style="63" customWidth="1"/>
    <col min="3" max="3" width="33.28515625" style="63" customWidth="1"/>
    <col min="4" max="4" width="11" style="63" customWidth="1"/>
    <col min="5" max="5" width="124.7109375" style="63" customWidth="1"/>
    <col min="6" max="7" width="11" style="63" customWidth="1"/>
    <col min="8" max="8" width="15.28515625" style="63" customWidth="1"/>
    <col min="9" max="9" width="10.140625" style="63" customWidth="1"/>
    <col min="10" max="10" width="9.140625" style="63" customWidth="1"/>
    <col min="11" max="13" width="0" style="63" hidden="1" customWidth="1"/>
    <col min="14" max="16384" width="9.140625" style="63" hidden="1"/>
  </cols>
  <sheetData>
    <row r="1" spans="1:12" ht="26.25">
      <c r="A1" s="121"/>
      <c r="B1" s="193" t="s">
        <v>1298</v>
      </c>
      <c r="C1" s="194"/>
      <c r="D1" s="194"/>
      <c r="E1" s="194"/>
      <c r="F1" s="194"/>
      <c r="G1" s="194"/>
      <c r="H1" s="194"/>
      <c r="I1" s="194"/>
      <c r="J1" s="122"/>
    </row>
    <row r="2" spans="1:12" ht="26.25">
      <c r="A2" s="123"/>
      <c r="B2" s="194"/>
      <c r="C2" s="194"/>
      <c r="D2" s="194"/>
      <c r="E2" s="194"/>
      <c r="F2" s="194"/>
      <c r="G2" s="194"/>
      <c r="H2" s="194"/>
      <c r="I2" s="194"/>
      <c r="J2" s="122"/>
    </row>
    <row r="3" spans="1:12" ht="26.25">
      <c r="A3" s="123"/>
      <c r="B3" s="194"/>
      <c r="C3" s="194"/>
      <c r="D3" s="194"/>
      <c r="E3" s="194"/>
      <c r="F3" s="194"/>
      <c r="G3" s="194"/>
      <c r="H3" s="194"/>
      <c r="I3" s="194"/>
      <c r="J3" s="122"/>
    </row>
    <row r="4" spans="1:12" ht="26.25">
      <c r="A4" s="123"/>
      <c r="B4" s="194"/>
      <c r="C4" s="194"/>
      <c r="D4" s="194"/>
      <c r="E4" s="194"/>
      <c r="F4" s="194"/>
      <c r="G4" s="194"/>
      <c r="H4" s="194"/>
      <c r="I4" s="194"/>
      <c r="J4" s="122"/>
    </row>
    <row r="5" spans="1:12" ht="26.25">
      <c r="A5" s="123"/>
      <c r="B5" s="194"/>
      <c r="C5" s="194"/>
      <c r="D5" s="194"/>
      <c r="E5" s="194"/>
      <c r="F5" s="194"/>
      <c r="G5" s="194"/>
      <c r="H5" s="194"/>
      <c r="I5" s="194"/>
      <c r="J5" s="122"/>
    </row>
    <row r="6" spans="1:12"/>
    <row r="7" spans="1:12" ht="21" customHeight="1">
      <c r="B7" s="207" t="s">
        <v>1992</v>
      </c>
      <c r="C7" s="207"/>
      <c r="D7" s="207"/>
      <c r="E7" s="207"/>
      <c r="F7" s="207"/>
      <c r="G7" s="207"/>
      <c r="H7" s="207"/>
      <c r="L7" s="124"/>
    </row>
    <row r="8" spans="1:12" ht="21" customHeight="1">
      <c r="B8" s="207"/>
      <c r="C8" s="207"/>
      <c r="D8" s="207"/>
      <c r="E8" s="207"/>
      <c r="F8" s="207"/>
      <c r="G8" s="207"/>
      <c r="H8" s="207"/>
    </row>
    <row r="9" spans="1:12" ht="17.25" thickBot="1"/>
    <row r="10" spans="1:12">
      <c r="B10" s="214" t="s">
        <v>1513</v>
      </c>
      <c r="C10" s="215"/>
      <c r="D10" s="195"/>
      <c r="E10" s="196"/>
      <c r="F10" s="196"/>
      <c r="G10" s="196"/>
      <c r="H10" s="197"/>
    </row>
    <row r="11" spans="1:12" ht="17.25" thickBot="1">
      <c r="B11" s="216"/>
      <c r="C11" s="217"/>
      <c r="D11" s="198"/>
      <c r="E11" s="199"/>
      <c r="F11" s="199"/>
      <c r="G11" s="199"/>
      <c r="H11" s="200"/>
    </row>
    <row r="12" spans="1:12" ht="17.25" thickBot="1"/>
    <row r="13" spans="1:12">
      <c r="B13" s="214" t="s">
        <v>1269</v>
      </c>
      <c r="C13" s="215"/>
      <c r="D13" s="201" t="s">
        <v>1534</v>
      </c>
      <c r="E13" s="202"/>
      <c r="F13" s="202"/>
      <c r="G13" s="202"/>
      <c r="H13" s="203"/>
    </row>
    <row r="14" spans="1:12" ht="17.25" thickBot="1">
      <c r="B14" s="216"/>
      <c r="C14" s="217"/>
      <c r="D14" s="204"/>
      <c r="E14" s="205"/>
      <c r="F14" s="205"/>
      <c r="G14" s="205"/>
      <c r="H14" s="206"/>
    </row>
    <row r="15" spans="1:12" ht="17.25" thickBot="1">
      <c r="B15" s="125"/>
      <c r="C15" s="125"/>
      <c r="D15" s="125"/>
      <c r="E15" s="125"/>
      <c r="F15" s="125"/>
      <c r="G15" s="125"/>
      <c r="H15" s="125"/>
    </row>
    <row r="16" spans="1:12">
      <c r="B16" s="214" t="s">
        <v>1270</v>
      </c>
      <c r="C16" s="215"/>
      <c r="D16" s="201"/>
      <c r="E16" s="202"/>
      <c r="F16" s="202"/>
      <c r="G16" s="202"/>
      <c r="H16" s="203"/>
    </row>
    <row r="17" spans="2:10" ht="17.25" thickBot="1">
      <c r="B17" s="216"/>
      <c r="C17" s="217"/>
      <c r="D17" s="204"/>
      <c r="E17" s="205"/>
      <c r="F17" s="205"/>
      <c r="G17" s="205"/>
      <c r="H17" s="206"/>
    </row>
    <row r="18" spans="2:10" ht="17.25" thickBot="1">
      <c r="B18" s="125"/>
      <c r="C18" s="125"/>
      <c r="D18" s="125"/>
      <c r="E18" s="125"/>
      <c r="F18" s="125"/>
      <c r="G18" s="125"/>
      <c r="H18" s="125"/>
    </row>
    <row r="19" spans="2:10">
      <c r="B19" s="214" t="s">
        <v>1514</v>
      </c>
      <c r="C19" s="215"/>
      <c r="D19" s="208" t="s">
        <v>1989</v>
      </c>
      <c r="E19" s="209"/>
      <c r="F19" s="209"/>
      <c r="G19" s="209"/>
      <c r="H19" s="210"/>
    </row>
    <row r="20" spans="2:10" ht="17.25" thickBot="1">
      <c r="B20" s="216"/>
      <c r="C20" s="217"/>
      <c r="D20" s="211"/>
      <c r="E20" s="212"/>
      <c r="F20" s="212"/>
      <c r="G20" s="212"/>
      <c r="H20" s="213"/>
    </row>
    <row r="21" spans="2:10"/>
    <row r="22" spans="2:10"/>
    <row r="23" spans="2:10"/>
    <row r="24" spans="2:10"/>
    <row r="25" spans="2:10"/>
    <row r="26" spans="2:10"/>
    <row r="27" spans="2:10">
      <c r="D27" s="126" t="s">
        <v>1297</v>
      </c>
      <c r="E27" s="126" t="s">
        <v>1261</v>
      </c>
      <c r="F27" s="126" t="s">
        <v>1301</v>
      </c>
      <c r="G27" s="126" t="s">
        <v>1302</v>
      </c>
    </row>
    <row r="28" spans="2:10">
      <c r="D28" s="138" t="s">
        <v>1271</v>
      </c>
      <c r="E28" s="135" t="s">
        <v>1689</v>
      </c>
      <c r="F28" s="127" t="str">
        <f>IF(COUNTA(B_01.01Table[])&gt;0,"YES","NO")</f>
        <v>YES</v>
      </c>
      <c r="G28" s="128" t="str">
        <f>IF(B_01.01Table[[#Totals],[Errors]]&gt;0,"YES","NO")</f>
        <v>YES</v>
      </c>
    </row>
    <row r="29" spans="2:10">
      <c r="D29" s="139" t="s">
        <v>1272</v>
      </c>
      <c r="E29" s="136" t="s">
        <v>1504</v>
      </c>
      <c r="F29" s="127" t="str">
        <f>IF(COUNTA(B_01.02Table[])&gt;0,"YES","NO")</f>
        <v>NO</v>
      </c>
      <c r="G29" s="128" t="str">
        <f>IF(B_01.02Table[[#Totals],[Errors]]&gt;0,"YES","NO")</f>
        <v>NO</v>
      </c>
    </row>
    <row r="30" spans="2:10">
      <c r="D30" s="139" t="s">
        <v>1273</v>
      </c>
      <c r="E30" s="136" t="s">
        <v>1285</v>
      </c>
      <c r="F30" s="127" t="str">
        <f>IF(COUNTA(B_01.03Table[])&gt;0,"YES","NO")</f>
        <v>NO</v>
      </c>
      <c r="G30" s="128" t="str">
        <f>IF(B_01.03Table[[#Totals],[Errors]]&gt;0,"YES","NO")</f>
        <v>NO</v>
      </c>
    </row>
    <row r="31" spans="2:10">
      <c r="D31" s="139" t="s">
        <v>1274</v>
      </c>
      <c r="E31" s="136" t="s">
        <v>1286</v>
      </c>
      <c r="F31" s="127" t="str">
        <f>IF(COUNTA(B_02.01Table[])&gt;0,"YES","NO")</f>
        <v>NO</v>
      </c>
      <c r="G31" s="128" t="str">
        <f>IF(B_02.01Table[[#Totals],[Errors]]&gt;0,"YES","NO")</f>
        <v>NO</v>
      </c>
    </row>
    <row r="32" spans="2:10">
      <c r="D32" s="139" t="s">
        <v>1275</v>
      </c>
      <c r="E32" s="136" t="s">
        <v>1287</v>
      </c>
      <c r="F32" s="127" t="str">
        <f>IF(COUNTA(B_02.02Table[])-COUNTA(B_02.02Table[Type of code to identify the ICT third-party service provider])&gt;0,"YES","NO")</f>
        <v>NO</v>
      </c>
      <c r="G32" s="128" t="str">
        <f>IF(B_02.02Table[[#Totals],[Errors]]&gt;0,"YES","NO")</f>
        <v>NO</v>
      </c>
      <c r="J32" s="63" t="s">
        <v>1990</v>
      </c>
    </row>
    <row r="33" spans="1:10">
      <c r="D33" s="139" t="s">
        <v>1276</v>
      </c>
      <c r="E33" s="136" t="s">
        <v>1288</v>
      </c>
      <c r="F33" s="127" t="str">
        <f>IF(COUNTA(B_02.03Table[])&gt;0,"YES","NO")</f>
        <v>NO</v>
      </c>
      <c r="G33" s="128" t="str">
        <f>IF(B_02.03Table[[#Totals],[Errors]]&gt;0,"YES","NO")</f>
        <v>NO</v>
      </c>
    </row>
    <row r="34" spans="1:10">
      <c r="D34" s="139" t="s">
        <v>1277</v>
      </c>
      <c r="E34" s="136" t="s">
        <v>1289</v>
      </c>
      <c r="F34" s="127" t="str">
        <f>IF(COUNTA(B_03.01Table[])&gt;0,"YES","NO")</f>
        <v>NO</v>
      </c>
      <c r="G34" s="128" t="str">
        <f>IF(B_03.01Table[[#Totals],[Errors]]&gt;0,"YES","NO")</f>
        <v>NO</v>
      </c>
    </row>
    <row r="35" spans="1:10">
      <c r="D35" s="139" t="s">
        <v>1278</v>
      </c>
      <c r="E35" s="136" t="s">
        <v>1290</v>
      </c>
      <c r="F35" s="127" t="str">
        <f>IF(COUNTA(B_03.02Table[])-COUNTA(B_03.02Table[Type of code to identify the ICT third-party service provider])&gt;0,"YES","NO")</f>
        <v>NO</v>
      </c>
      <c r="G35" s="128" t="str">
        <f>IF(B_03.02Table[[#Totals],[Errors]]&gt;0,"YES","NO")</f>
        <v>NO</v>
      </c>
    </row>
    <row r="36" spans="1:10">
      <c r="D36" s="139" t="s">
        <v>1279</v>
      </c>
      <c r="E36" s="136" t="s">
        <v>1291</v>
      </c>
      <c r="F36" s="127" t="str">
        <f>IF(COUNTA(B_03.03Table[])&gt;0,"YES","NO")</f>
        <v>NO</v>
      </c>
      <c r="G36" s="128" t="str">
        <f>IF(B_03.03Table[[#Totals],[Errors]]&gt;0,"YES","NO")</f>
        <v>NO</v>
      </c>
    </row>
    <row r="37" spans="1:10">
      <c r="D37" s="139" t="s">
        <v>1280</v>
      </c>
      <c r="E37" s="136" t="s">
        <v>1292</v>
      </c>
      <c r="F37" s="127" t="str">
        <f>IF(COUNTA(B_04.01Table[])&gt;0,"YES","NO")</f>
        <v>NO</v>
      </c>
      <c r="G37" s="128" t="str">
        <f>IF(B_04.01Table[[#Totals],[Errors]]&gt;0,"YES","NO")</f>
        <v>NO</v>
      </c>
    </row>
    <row r="38" spans="1:10">
      <c r="D38" s="139" t="s">
        <v>1281</v>
      </c>
      <c r="E38" s="136" t="s">
        <v>1293</v>
      </c>
      <c r="F38" s="127" t="str">
        <f>IF(COUNTA(B_05.01Table[])&gt;0,"YES","NO")</f>
        <v>NO</v>
      </c>
      <c r="G38" s="128" t="str">
        <f>IF(B_05.01Table[[#Totals],[Errors]]&gt;0,"YES","NO")</f>
        <v>NO</v>
      </c>
    </row>
    <row r="39" spans="1:10">
      <c r="D39" s="139" t="s">
        <v>1282</v>
      </c>
      <c r="E39" s="136" t="s">
        <v>1294</v>
      </c>
      <c r="F39" s="127" t="str">
        <f>IF(COUNTA(B_05.02Table[])-COUNTA(B_05.02Table[Type of code to identify the ICT third-party service provider])&gt;0,"YES","NO")</f>
        <v>NO</v>
      </c>
      <c r="G39" s="128" t="str">
        <f>IF(B_05.02Table[[#Totals],[Errors]]&gt;0,"YES","NO")</f>
        <v>NO</v>
      </c>
    </row>
    <row r="40" spans="1:10">
      <c r="D40" s="139" t="s">
        <v>1283</v>
      </c>
      <c r="E40" s="136" t="s">
        <v>1295</v>
      </c>
      <c r="F40" s="127" t="str">
        <f>IF(COUNTA(B_06.01Table[])&gt;0,"YES","NO")</f>
        <v>NO</v>
      </c>
      <c r="G40" s="128" t="str">
        <f>IF(B_06.01Table[[#Totals],[Errors]]&gt;0,"YES","NO")</f>
        <v>NO</v>
      </c>
    </row>
    <row r="41" spans="1:10">
      <c r="D41" s="140" t="s">
        <v>1284</v>
      </c>
      <c r="E41" s="137" t="s">
        <v>1296</v>
      </c>
      <c r="F41" s="127" t="str">
        <f>IF(COUNTA(B_07.01Table[])-COUNTA(B_07.01Table[Type of code to identify the ICT third-party service provider])&gt;0,"YES","NO")</f>
        <v>NO</v>
      </c>
      <c r="G41" s="128" t="str">
        <f>IF(B_07.01Table[[#Totals],[Errors]]&gt;0,"YES","NO")</f>
        <v>NO</v>
      </c>
    </row>
    <row r="42" spans="1:10">
      <c r="D42" s="140" t="s">
        <v>1505</v>
      </c>
      <c r="E42" s="137" t="s">
        <v>1507</v>
      </c>
      <c r="F42" s="127" t="str">
        <f>IF(COUNTA(B_99.01Table[])&gt;0,"YES","NO")</f>
        <v>NO</v>
      </c>
      <c r="G42" s="167" t="str">
        <f>IF(B_07.01Table[[#Totals],[Errors]]&gt;0,"YES","NO")</f>
        <v>NO</v>
      </c>
    </row>
    <row r="43" spans="1:10"/>
    <row r="44" spans="1:10" ht="26.25">
      <c r="A44" s="123"/>
      <c r="B44" s="129" t="s">
        <v>1263</v>
      </c>
      <c r="C44" s="130"/>
      <c r="D44" s="130"/>
      <c r="E44" s="130"/>
      <c r="F44" s="130"/>
      <c r="G44" s="130"/>
      <c r="H44" s="123"/>
      <c r="I44" s="192" t="e" vm="1">
        <v>#VALUE!</v>
      </c>
      <c r="J44" s="192"/>
    </row>
    <row r="45" spans="1:10" ht="26.25">
      <c r="A45" s="123"/>
      <c r="B45" s="129" t="s">
        <v>1264</v>
      </c>
      <c r="C45" s="130"/>
      <c r="D45" s="130"/>
      <c r="E45" s="130"/>
      <c r="F45" s="130"/>
      <c r="G45" s="130"/>
      <c r="H45" s="123"/>
      <c r="I45" s="192"/>
      <c r="J45" s="192"/>
    </row>
    <row r="46" spans="1:10" ht="26.25">
      <c r="A46" s="123"/>
      <c r="B46" s="129" t="s">
        <v>1265</v>
      </c>
      <c r="C46" s="130"/>
      <c r="D46" s="130"/>
      <c r="E46" s="130"/>
      <c r="F46" s="130"/>
      <c r="G46" s="130"/>
      <c r="H46" s="123"/>
      <c r="I46" s="192"/>
      <c r="J46" s="192"/>
    </row>
    <row r="47" spans="1:10" ht="26.25">
      <c r="A47" s="123"/>
      <c r="B47" s="129" t="s">
        <v>1266</v>
      </c>
      <c r="C47" s="130"/>
      <c r="D47" s="130"/>
      <c r="E47" s="130"/>
      <c r="F47" s="130"/>
      <c r="G47" s="130"/>
      <c r="H47" s="123"/>
      <c r="I47" s="192"/>
      <c r="J47" s="192"/>
    </row>
    <row r="48" spans="1:10" ht="26.25">
      <c r="A48" s="123"/>
      <c r="B48" s="132" t="s">
        <v>1267</v>
      </c>
      <c r="C48" s="130"/>
      <c r="D48" s="130"/>
      <c r="E48" s="130"/>
      <c r="F48" s="130"/>
      <c r="G48" s="130"/>
      <c r="H48" s="123"/>
      <c r="I48" s="192"/>
      <c r="J48" s="192"/>
    </row>
    <row r="49" spans="1:10" ht="26.25">
      <c r="A49" s="123"/>
      <c r="B49" s="129" t="s">
        <v>1268</v>
      </c>
      <c r="C49" s="130"/>
      <c r="D49" s="130"/>
      <c r="E49" s="130"/>
      <c r="F49" s="130"/>
      <c r="G49" s="130"/>
      <c r="H49" s="123"/>
      <c r="I49" s="192"/>
      <c r="J49" s="192"/>
    </row>
    <row r="50" spans="1:10" ht="26.25">
      <c r="A50" s="123"/>
      <c r="B50" s="129"/>
      <c r="C50" s="130"/>
      <c r="D50" s="130"/>
      <c r="E50" s="130"/>
      <c r="F50" s="130"/>
      <c r="G50" s="130"/>
      <c r="H50" s="123"/>
      <c r="I50" s="131"/>
      <c r="J50" s="131"/>
    </row>
    <row r="51" spans="1:10" ht="26.25">
      <c r="A51" s="123"/>
      <c r="B51" s="129"/>
      <c r="C51" s="130"/>
      <c r="D51" s="130"/>
      <c r="E51" s="130"/>
      <c r="F51" s="130"/>
      <c r="G51" s="130"/>
      <c r="H51" s="123"/>
      <c r="I51" s="131"/>
      <c r="J51" s="131"/>
    </row>
    <row r="52" spans="1:10">
      <c r="A52" s="133"/>
      <c r="B52" s="190" t="str">
        <f ca="1">+"© Fund XP S.à R.L.-S. " &amp; YEAR(NOW())</f>
        <v>© Fund XP S.à R.L.-S. 2025</v>
      </c>
      <c r="C52" s="190"/>
      <c r="D52" s="190"/>
      <c r="E52" s="134"/>
      <c r="F52" s="134"/>
      <c r="G52" s="134"/>
      <c r="H52" s="134"/>
      <c r="I52" s="134"/>
      <c r="J52" s="134"/>
    </row>
    <row r="53" spans="1:10">
      <c r="A53" s="133"/>
      <c r="B53" s="191" t="s">
        <v>1262</v>
      </c>
      <c r="C53" s="191"/>
      <c r="D53" s="191"/>
      <c r="E53" s="191"/>
      <c r="F53" s="191"/>
      <c r="G53" s="191"/>
      <c r="H53" s="191"/>
      <c r="I53" s="191"/>
      <c r="J53" s="191"/>
    </row>
    <row r="54" spans="1:10">
      <c r="A54" s="133"/>
      <c r="B54" s="191"/>
      <c r="C54" s="191"/>
      <c r="D54" s="191"/>
      <c r="E54" s="191"/>
      <c r="F54" s="191"/>
      <c r="G54" s="191"/>
      <c r="H54" s="191"/>
      <c r="I54" s="191"/>
      <c r="J54" s="191"/>
    </row>
    <row r="55" spans="1:10">
      <c r="A55" s="133"/>
      <c r="B55" s="191"/>
      <c r="C55" s="191"/>
      <c r="D55" s="191"/>
      <c r="E55" s="191"/>
      <c r="F55" s="191"/>
      <c r="G55" s="191"/>
      <c r="H55" s="191"/>
      <c r="I55" s="191"/>
      <c r="J55" s="191"/>
    </row>
    <row r="56" spans="1:10">
      <c r="A56" s="133"/>
      <c r="B56" s="191"/>
      <c r="C56" s="191"/>
      <c r="D56" s="191"/>
      <c r="E56" s="191"/>
      <c r="F56" s="191"/>
      <c r="G56" s="191"/>
      <c r="H56" s="191"/>
      <c r="I56" s="191"/>
      <c r="J56" s="191"/>
    </row>
    <row r="57" spans="1:10">
      <c r="A57" s="133"/>
      <c r="B57" s="191"/>
      <c r="C57" s="191"/>
      <c r="D57" s="191"/>
      <c r="E57" s="191"/>
      <c r="F57" s="191"/>
      <c r="G57" s="191"/>
      <c r="H57" s="191"/>
      <c r="I57" s="191"/>
      <c r="J57" s="191"/>
    </row>
  </sheetData>
  <mergeCells count="13">
    <mergeCell ref="B52:D52"/>
    <mergeCell ref="B53:J57"/>
    <mergeCell ref="I44:J49"/>
    <mergeCell ref="B1:I5"/>
    <mergeCell ref="D10:H11"/>
    <mergeCell ref="D13:H14"/>
    <mergeCell ref="D16:H17"/>
    <mergeCell ref="B7:H8"/>
    <mergeCell ref="D19:H20"/>
    <mergeCell ref="B10:C11"/>
    <mergeCell ref="B13:C14"/>
    <mergeCell ref="B16:C17"/>
    <mergeCell ref="B19:C20"/>
  </mergeCells>
  <conditionalFormatting sqref="F28:F42">
    <cfRule type="cellIs" dxfId="24" priority="4" stopIfTrue="1" operator="equal">
      <formula>"NO"</formula>
    </cfRule>
    <cfRule type="notContainsBlanks" dxfId="23" priority="5">
      <formula>LEN(TRIM(F28))&gt;0</formula>
    </cfRule>
  </conditionalFormatting>
  <conditionalFormatting sqref="G28:G42">
    <cfRule type="cellIs" dxfId="22" priority="2" stopIfTrue="1" operator="equal">
      <formula>"YES"</formula>
    </cfRule>
    <cfRule type="notContainsBlanks" dxfId="21" priority="3">
      <formula>LEN(TRIM(G28))&gt;0</formula>
    </cfRule>
  </conditionalFormatting>
  <dataValidations count="2">
    <dataValidation type="date" allowBlank="1" showInputMessage="1" showErrorMessage="1" errorTitle="Format Error" error="Invalid date format" sqref="D10" xr:uid="{514ED7CF-D0C0-479B-A1EA-A3E176321936}">
      <formula1>1</formula1>
      <formula2>58787</formula2>
    </dataValidation>
    <dataValidation type="list" allowBlank="1" showInputMessage="1" showErrorMessage="1" sqref="D19:H20" xr:uid="{57B892EF-B18A-4570-8A83-7A68A82D98B6}">
      <formula1>"Consolidated,Individual entity level"</formula1>
    </dataValidation>
  </dataValidations>
  <hyperlinks>
    <hyperlink ref="B48" r:id="rId1" xr:uid="{7AB81F48-A296-40AA-8CCB-2CEC76F7E630}"/>
    <hyperlink ref="I44:J49" r:id="rId2" display="https://fund-xp.lu/" xr:uid="{ABDCF974-0261-4EDE-A6B1-1E41B981E3F2}"/>
  </hyperlinks>
  <pageMargins left="0.7" right="0.7" top="0.75" bottom="0.75" header="0.3" footer="0.3"/>
  <drawing r:id="rId3"/>
  <tableParts count="1">
    <tablePart r:id="rId4"/>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8AC1A-4AC6-4241-A832-FB0526CD870F}">
  <sheetPr codeName="Sheet13">
    <tabColor rgb="FF005C4D"/>
  </sheetPr>
  <dimension ref="A1:G24"/>
  <sheetViews>
    <sheetView showGridLines="0" zoomScaleNormal="100" workbookViewId="0">
      <pane ySplit="5" topLeftCell="A6" activePane="bottomLeft" state="frozen"/>
      <selection activeCell="C2" sqref="C2"/>
      <selection pane="bottomLeft" activeCell="B1" sqref="B1"/>
    </sheetView>
  </sheetViews>
  <sheetFormatPr defaultColWidth="0" defaultRowHeight="16.5" zeroHeight="1"/>
  <cols>
    <col min="1" max="1" width="15.140625" style="62" customWidth="1"/>
    <col min="2" max="2" width="61.85546875" style="88" customWidth="1"/>
    <col min="3" max="3" width="55.85546875" style="88" bestFit="1" customWidth="1"/>
    <col min="4" max="4" width="60" style="63" bestFit="1" customWidth="1"/>
    <col min="5" max="5" width="39.42578125" style="88" bestFit="1" customWidth="1"/>
    <col min="6" max="6" width="11.85546875" style="63" bestFit="1" customWidth="1"/>
    <col min="7" max="7" width="15.140625" style="79" customWidth="1"/>
    <col min="8" max="16384" width="5.7109375" style="63" hidden="1"/>
  </cols>
  <sheetData>
    <row r="1" spans="1:6" ht="79.5" customHeight="1">
      <c r="A1" s="78" t="e" vm="2">
        <v>#VALUE!</v>
      </c>
      <c r="B1" s="62"/>
      <c r="C1" s="62"/>
      <c r="D1" s="62"/>
      <c r="E1" s="62"/>
    </row>
    <row r="2" spans="1:6">
      <c r="B2" s="101" t="s">
        <v>1251</v>
      </c>
      <c r="C2" s="65"/>
      <c r="D2" s="65"/>
      <c r="E2" s="65"/>
      <c r="F2" s="65"/>
    </row>
    <row r="3" spans="1:6" ht="3" customHeight="1" thickBot="1">
      <c r="B3" s="80"/>
      <c r="C3" s="80"/>
      <c r="D3" s="80"/>
      <c r="E3" s="80"/>
      <c r="F3" s="81"/>
    </row>
    <row r="4" spans="1:6" ht="17.25" thickTop="1">
      <c r="A4" s="82"/>
      <c r="B4" s="83" t="s">
        <v>1383</v>
      </c>
      <c r="C4" s="84" t="s">
        <v>1384</v>
      </c>
      <c r="D4" s="84" t="s">
        <v>1385</v>
      </c>
      <c r="E4" s="94" t="s">
        <v>1162</v>
      </c>
      <c r="F4" s="102"/>
    </row>
    <row r="5" spans="1:6">
      <c r="B5" s="98" t="s">
        <v>44</v>
      </c>
      <c r="C5" s="98" t="s">
        <v>49</v>
      </c>
      <c r="D5" s="98" t="s">
        <v>86</v>
      </c>
      <c r="E5" s="98" t="s">
        <v>38</v>
      </c>
      <c r="F5" s="98" t="s">
        <v>1259</v>
      </c>
    </row>
    <row r="6" spans="1:6">
      <c r="B6" s="186"/>
      <c r="C6" s="186"/>
      <c r="D6" s="128"/>
      <c r="E6" s="186"/>
      <c r="F6" s="185"/>
    </row>
    <row r="7" spans="1:6">
      <c r="B7" s="186"/>
      <c r="C7" s="186"/>
      <c r="D7" s="128"/>
      <c r="E7" s="186"/>
      <c r="F7" s="185"/>
    </row>
    <row r="8" spans="1:6">
      <c r="B8" s="141"/>
      <c r="C8" s="141"/>
      <c r="D8" s="177"/>
      <c r="E8" s="141"/>
      <c r="F8" s="185"/>
    </row>
    <row r="9" spans="1:6">
      <c r="B9" s="141"/>
      <c r="C9" s="141"/>
      <c r="D9" s="177"/>
      <c r="E9" s="141"/>
      <c r="F9" s="185"/>
    </row>
    <row r="10" spans="1:6">
      <c r="B10" s="141"/>
      <c r="C10" s="141"/>
      <c r="D10" s="177"/>
      <c r="E10" s="141"/>
      <c r="F10" s="185"/>
    </row>
    <row r="11" spans="1:6">
      <c r="B11" s="141"/>
      <c r="C11" s="141"/>
      <c r="D11" s="177"/>
      <c r="E11" s="141"/>
      <c r="F11" s="185"/>
    </row>
    <row r="12" spans="1:6">
      <c r="B12" s="141"/>
      <c r="C12" s="141"/>
      <c r="D12" s="177"/>
      <c r="E12" s="141"/>
      <c r="F12" s="185"/>
    </row>
    <row r="13" spans="1:6">
      <c r="B13" s="141"/>
      <c r="C13" s="141"/>
      <c r="D13" s="177"/>
      <c r="E13" s="141"/>
      <c r="F13" s="185"/>
    </row>
    <row r="14" spans="1:6">
      <c r="B14" s="141"/>
      <c r="C14" s="141"/>
      <c r="D14" s="177"/>
      <c r="E14" s="141"/>
      <c r="F14" s="185"/>
    </row>
    <row r="15" spans="1:6">
      <c r="B15" s="141"/>
      <c r="C15" s="141"/>
      <c r="D15" s="177"/>
      <c r="E15" s="141"/>
      <c r="F15" s="185"/>
    </row>
    <row r="16" spans="1:6">
      <c r="B16" s="141"/>
      <c r="C16" s="141"/>
      <c r="D16" s="177"/>
      <c r="E16" s="141"/>
      <c r="F16" s="185"/>
    </row>
    <row r="17" spans="2:6" ht="17.25" thickBot="1">
      <c r="B17" s="63">
        <f>SUBTOTAL(103,B_04.01Table[Contractual arrangement reference number])</f>
        <v>0</v>
      </c>
      <c r="C17" s="63"/>
      <c r="E17" s="63"/>
      <c r="F17" s="74">
        <f>SUBTOTAL(103,B_04.01Table[Errors])</f>
        <v>0</v>
      </c>
    </row>
    <row r="18" spans="2:6" ht="17.25" thickTop="1"/>
    <row r="19" spans="2:6">
      <c r="B19" s="77" t="s">
        <v>1299</v>
      </c>
    </row>
    <row r="20" spans="2:6"/>
    <row r="21" spans="2:6">
      <c r="B21" s="88" t="s">
        <v>1323</v>
      </c>
    </row>
    <row r="22" spans="2:6">
      <c r="B22" s="88" t="s">
        <v>1324</v>
      </c>
    </row>
    <row r="23" spans="2:6">
      <c r="B23" s="88" t="s">
        <v>1317</v>
      </c>
    </row>
    <row r="24" spans="2:6"/>
  </sheetData>
  <conditionalFormatting sqref="F17">
    <cfRule type="cellIs" dxfId="8" priority="1" operator="notEqual">
      <formula>0</formula>
    </cfRule>
  </conditionalFormatting>
  <dataValidations count="3">
    <dataValidation type="list" allowBlank="1" showInputMessage="1" showErrorMessage="1" sqref="B6:B16" xr:uid="{B7462CAF-5E0B-495B-AA1A-21A439B8A331}">
      <formula1>INDIRECT("B_02.01Table[Contractual arrangement reference number]")</formula1>
    </dataValidation>
    <dataValidation type="list" allowBlank="1" showInputMessage="1" showErrorMessage="1" sqref="E6:E7 E9:E16 E8" xr:uid="{9F2C244F-7E48-4470-AAE7-0E5C1E2115CA}">
      <formula1>INDIRECT("B_01.03Table[Identification code of the branch]")</formula1>
    </dataValidation>
    <dataValidation type="list" allowBlank="1" showInputMessage="1" showErrorMessage="1" sqref="C6:C16" xr:uid="{0C7EB146-C1CF-40D3-B8F3-9A9852EEFF15}">
      <formula1>INDIRECT("B_01.02Table[LEI of the entity]")</formula1>
    </dataValidation>
  </dataValidations>
  <hyperlinks>
    <hyperlink ref="A1" r:id="rId1" display="https://fund-xp.lu/" xr:uid="{A49F38F0-0305-44B1-8ADC-223AE863E21E}"/>
  </hyperlinks>
  <pageMargins left="0.7" right="0.7" top="0.75" bottom="0.75" header="0.3" footer="0.3"/>
  <pageSetup paperSize="9" orientation="portrait" r:id="rId2"/>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'Drop down'!$AF$2:$AF$3</xm:f>
          </x14:formula1>
          <xm:sqref>D6:D16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23663-27A8-4E76-97E9-AA69E445C1E2}">
  <sheetPr codeName="Sheet14">
    <tabColor rgb="FF005C4D"/>
  </sheetPr>
  <dimension ref="A1:O29"/>
  <sheetViews>
    <sheetView showGridLines="0" zoomScaleNormal="100" workbookViewId="0">
      <pane ySplit="5" topLeftCell="A6" activePane="bottomLeft" state="frozen"/>
      <selection activeCell="C2" sqref="C2"/>
      <selection pane="bottomLeft" activeCell="B1" sqref="B1"/>
    </sheetView>
  </sheetViews>
  <sheetFormatPr defaultColWidth="5.7109375" defaultRowHeight="16.5" zeroHeight="1"/>
  <cols>
    <col min="1" max="1" width="15.140625" style="62" customWidth="1"/>
    <col min="2" max="2" width="71.28515625" style="88" customWidth="1"/>
    <col min="3" max="3" width="67.140625" style="88" bestFit="1" customWidth="1"/>
    <col min="4" max="4" width="72" style="88" bestFit="1" customWidth="1"/>
    <col min="5" max="5" width="92.5703125" style="63" bestFit="1" customWidth="1"/>
    <col min="6" max="6" width="57.140625" style="63" bestFit="1" customWidth="1"/>
    <col min="7" max="7" width="69.42578125" style="63" bestFit="1" customWidth="1"/>
    <col min="8" max="8" width="60.85546875" style="88" bestFit="1" customWidth="1"/>
    <col min="9" max="9" width="69.5703125" style="88" bestFit="1" customWidth="1"/>
    <col min="10" max="10" width="30.140625" style="88" bestFit="1" customWidth="1"/>
    <col min="11" max="11" width="85.85546875" style="88" bestFit="1" customWidth="1"/>
    <col min="12" max="12" width="96.140625" style="88" bestFit="1" customWidth="1"/>
    <col min="13" max="13" width="100" style="88" bestFit="1" customWidth="1"/>
    <col min="14" max="14" width="29.7109375" style="88" customWidth="1"/>
    <col min="15" max="143" width="5.7109375" style="63" customWidth="1"/>
    <col min="144" max="16384" width="5.7109375" style="63"/>
  </cols>
  <sheetData>
    <row r="1" spans="1:15" ht="79.5" customHeight="1">
      <c r="A1" s="78" t="e" vm="2">
        <v>#VALUE!</v>
      </c>
      <c r="B1" s="112"/>
      <c r="C1" s="62"/>
      <c r="D1" s="62"/>
      <c r="E1" s="62"/>
      <c r="F1" s="62"/>
      <c r="G1" s="62"/>
      <c r="H1" s="62"/>
      <c r="I1" s="62"/>
      <c r="J1" s="62"/>
      <c r="K1" s="62"/>
      <c r="L1" s="62"/>
      <c r="M1" s="62"/>
      <c r="N1" s="62"/>
    </row>
    <row r="2" spans="1:15">
      <c r="B2" s="101" t="s">
        <v>1258</v>
      </c>
      <c r="C2" s="65"/>
      <c r="D2" s="65"/>
      <c r="E2" s="65"/>
      <c r="F2" s="65"/>
      <c r="G2" s="65"/>
      <c r="H2" s="65"/>
      <c r="I2" s="65"/>
      <c r="J2" s="65"/>
      <c r="K2" s="65"/>
      <c r="L2" s="65"/>
      <c r="M2" s="65"/>
      <c r="N2" s="65"/>
      <c r="O2" s="79"/>
    </row>
    <row r="3" spans="1:15" ht="3" customHeight="1" thickBot="1">
      <c r="B3" s="95"/>
      <c r="C3" s="95"/>
      <c r="D3" s="95"/>
      <c r="E3" s="95"/>
      <c r="F3" s="95"/>
      <c r="G3" s="95"/>
      <c r="H3" s="95"/>
      <c r="I3" s="95"/>
      <c r="J3" s="95"/>
      <c r="K3" s="95"/>
      <c r="L3" s="95"/>
      <c r="M3" s="95"/>
      <c r="N3" s="95"/>
    </row>
    <row r="4" spans="1:15" ht="17.25" thickTop="1">
      <c r="A4" s="82"/>
      <c r="B4" s="83" t="s">
        <v>1386</v>
      </c>
      <c r="C4" s="84" t="s">
        <v>1387</v>
      </c>
      <c r="D4" s="84" t="s">
        <v>1165</v>
      </c>
      <c r="E4" s="84" t="s">
        <v>1166</v>
      </c>
      <c r="F4" s="84" t="s">
        <v>1388</v>
      </c>
      <c r="G4" s="84" t="s">
        <v>1168</v>
      </c>
      <c r="H4" s="84" t="s">
        <v>1169</v>
      </c>
      <c r="I4" s="84" t="s">
        <v>1170</v>
      </c>
      <c r="J4" s="71" t="s">
        <v>1446</v>
      </c>
      <c r="K4" s="71" t="s">
        <v>1442</v>
      </c>
      <c r="L4" s="71" t="s">
        <v>1445</v>
      </c>
      <c r="M4" s="71" t="s">
        <v>1444</v>
      </c>
      <c r="N4" s="103"/>
      <c r="O4" s="79"/>
    </row>
    <row r="5" spans="1:15">
      <c r="B5" s="104" t="s">
        <v>83</v>
      </c>
      <c r="C5" s="104" t="s">
        <v>51</v>
      </c>
      <c r="D5" s="104" t="s">
        <v>1437</v>
      </c>
      <c r="E5" s="104" t="s">
        <v>1438</v>
      </c>
      <c r="F5" s="104" t="s">
        <v>87</v>
      </c>
      <c r="G5" s="104" t="s">
        <v>1439</v>
      </c>
      <c r="H5" s="115" t="s">
        <v>88</v>
      </c>
      <c r="I5" s="104" t="s">
        <v>89</v>
      </c>
      <c r="J5" s="105" t="s">
        <v>1440</v>
      </c>
      <c r="K5" s="105" t="s">
        <v>1441</v>
      </c>
      <c r="L5" s="105" t="s">
        <v>91</v>
      </c>
      <c r="M5" s="105" t="s">
        <v>93</v>
      </c>
      <c r="N5" s="105" t="s">
        <v>1259</v>
      </c>
      <c r="O5" s="79"/>
    </row>
    <row r="6" spans="1:15">
      <c r="A6" s="106"/>
      <c r="B6" s="141"/>
      <c r="C6" s="141"/>
      <c r="D6" s="141"/>
      <c r="E6" s="177"/>
      <c r="F6" s="177"/>
      <c r="G6" s="177"/>
      <c r="H6" s="141"/>
      <c r="I6" s="141"/>
      <c r="J6" s="187"/>
      <c r="K6" s="143"/>
      <c r="L6" s="141"/>
      <c r="M6" s="141"/>
      <c r="N6" s="185"/>
      <c r="O6" s="79"/>
    </row>
    <row r="7" spans="1:15">
      <c r="B7" s="141"/>
      <c r="C7" s="141"/>
      <c r="D7" s="141"/>
      <c r="E7" s="177"/>
      <c r="F7" s="177"/>
      <c r="G7" s="177"/>
      <c r="H7" s="141"/>
      <c r="I7" s="141"/>
      <c r="J7" s="187"/>
      <c r="K7" s="143"/>
      <c r="L7" s="141"/>
      <c r="M7" s="141"/>
      <c r="N7" s="182"/>
      <c r="O7" s="79"/>
    </row>
    <row r="8" spans="1:15">
      <c r="B8" s="141"/>
      <c r="C8" s="141"/>
      <c r="D8" s="141"/>
      <c r="E8" s="177"/>
      <c r="F8" s="177"/>
      <c r="G8" s="177"/>
      <c r="H8" s="141"/>
      <c r="I8" s="141"/>
      <c r="J8" s="187"/>
      <c r="K8" s="143"/>
      <c r="L8" s="141"/>
      <c r="M8" s="141"/>
      <c r="N8" s="182"/>
      <c r="O8" s="79"/>
    </row>
    <row r="9" spans="1:15">
      <c r="B9" s="141"/>
      <c r="C9" s="141"/>
      <c r="D9" s="141"/>
      <c r="E9" s="177"/>
      <c r="F9" s="177"/>
      <c r="G9" s="177"/>
      <c r="H9" s="141"/>
      <c r="I9" s="141"/>
      <c r="J9" s="187"/>
      <c r="K9" s="143"/>
      <c r="L9" s="141"/>
      <c r="M9" s="141"/>
      <c r="N9" s="182"/>
      <c r="O9" s="79"/>
    </row>
    <row r="10" spans="1:15">
      <c r="A10" s="106"/>
      <c r="B10" s="141"/>
      <c r="C10" s="141"/>
      <c r="D10" s="141"/>
      <c r="E10" s="177"/>
      <c r="F10" s="177"/>
      <c r="G10" s="177"/>
      <c r="H10" s="141"/>
      <c r="I10" s="141"/>
      <c r="J10" s="187"/>
      <c r="K10" s="143"/>
      <c r="L10" s="141"/>
      <c r="M10" s="141"/>
      <c r="N10" s="182"/>
      <c r="O10" s="79"/>
    </row>
    <row r="11" spans="1:15">
      <c r="B11" s="141"/>
      <c r="C11" s="141"/>
      <c r="D11" s="141"/>
      <c r="E11" s="177"/>
      <c r="F11" s="177"/>
      <c r="G11" s="177"/>
      <c r="H11" s="141"/>
      <c r="I11" s="141"/>
      <c r="J11" s="187"/>
      <c r="K11" s="143"/>
      <c r="L11" s="141"/>
      <c r="M11" s="141"/>
      <c r="N11" s="182"/>
      <c r="O11" s="79"/>
    </row>
    <row r="12" spans="1:15">
      <c r="B12" s="141"/>
      <c r="C12" s="141"/>
      <c r="D12" s="141"/>
      <c r="E12" s="177"/>
      <c r="F12" s="177"/>
      <c r="G12" s="177"/>
      <c r="H12" s="141"/>
      <c r="I12" s="141"/>
      <c r="J12" s="187"/>
      <c r="K12" s="143"/>
      <c r="L12" s="141"/>
      <c r="M12" s="141"/>
      <c r="N12" s="182"/>
      <c r="O12" s="79"/>
    </row>
    <row r="13" spans="1:15">
      <c r="B13" s="141"/>
      <c r="C13" s="141"/>
      <c r="D13" s="141"/>
      <c r="E13" s="177"/>
      <c r="F13" s="177"/>
      <c r="G13" s="177"/>
      <c r="H13" s="141"/>
      <c r="I13" s="141"/>
      <c r="J13" s="187"/>
      <c r="K13" s="143"/>
      <c r="L13" s="141"/>
      <c r="M13" s="141"/>
      <c r="N13" s="182"/>
      <c r="O13" s="79"/>
    </row>
    <row r="14" spans="1:15">
      <c r="B14" s="141"/>
      <c r="C14" s="141"/>
      <c r="D14" s="141"/>
      <c r="E14" s="177"/>
      <c r="F14" s="177"/>
      <c r="G14" s="177"/>
      <c r="H14" s="141"/>
      <c r="I14" s="141"/>
      <c r="J14" s="187"/>
      <c r="K14" s="143"/>
      <c r="L14" s="141"/>
      <c r="M14" s="141"/>
      <c r="N14" s="185"/>
      <c r="O14" s="79"/>
    </row>
    <row r="15" spans="1:15">
      <c r="B15" s="141"/>
      <c r="C15" s="141"/>
      <c r="D15" s="141"/>
      <c r="E15" s="177"/>
      <c r="F15" s="177"/>
      <c r="G15" s="177"/>
      <c r="H15" s="141"/>
      <c r="I15" s="141"/>
      <c r="J15" s="187"/>
      <c r="K15" s="143"/>
      <c r="L15" s="141"/>
      <c r="M15" s="141"/>
      <c r="N15" s="182"/>
      <c r="O15" s="79"/>
    </row>
    <row r="16" spans="1:15">
      <c r="B16" s="141"/>
      <c r="C16" s="141"/>
      <c r="D16" s="141"/>
      <c r="E16" s="177"/>
      <c r="F16" s="177"/>
      <c r="G16" s="177"/>
      <c r="H16" s="141"/>
      <c r="I16" s="141"/>
      <c r="J16" s="187"/>
      <c r="K16" s="143"/>
      <c r="L16" s="141"/>
      <c r="M16" s="141"/>
      <c r="N16" s="185"/>
      <c r="O16" s="79"/>
    </row>
    <row r="17" spans="2:15">
      <c r="B17" s="141"/>
      <c r="C17" s="141"/>
      <c r="D17" s="141"/>
      <c r="E17" s="177"/>
      <c r="F17" s="177"/>
      <c r="G17" s="177"/>
      <c r="H17" s="141"/>
      <c r="I17" s="141"/>
      <c r="J17" s="187"/>
      <c r="K17" s="143"/>
      <c r="L17" s="141"/>
      <c r="M17" s="141"/>
      <c r="N17" s="182"/>
      <c r="O17" s="79"/>
    </row>
    <row r="18" spans="2:15">
      <c r="B18" s="141"/>
      <c r="C18" s="141"/>
      <c r="D18" s="141"/>
      <c r="E18" s="177"/>
      <c r="F18" s="177"/>
      <c r="G18" s="177"/>
      <c r="H18" s="141"/>
      <c r="I18" s="141"/>
      <c r="J18" s="187"/>
      <c r="K18" s="143"/>
      <c r="L18" s="141"/>
      <c r="M18" s="141"/>
      <c r="N18" s="182"/>
      <c r="O18" s="79"/>
    </row>
    <row r="19" spans="2:15">
      <c r="B19" s="141"/>
      <c r="C19" s="141"/>
      <c r="D19" s="141"/>
      <c r="E19" s="177"/>
      <c r="F19" s="177"/>
      <c r="G19" s="177"/>
      <c r="H19" s="141"/>
      <c r="I19" s="141"/>
      <c r="J19" s="187"/>
      <c r="K19" s="143"/>
      <c r="L19" s="141"/>
      <c r="M19" s="141"/>
      <c r="N19" s="182"/>
      <c r="O19" s="79"/>
    </row>
    <row r="20" spans="2:15" ht="17.25" thickBot="1">
      <c r="B20" s="63">
        <f>SUBTOTAL(103,B_05.01Table[Identification code of ICT third-party service provider])</f>
        <v>0</v>
      </c>
      <c r="C20" s="63"/>
      <c r="D20" s="63"/>
      <c r="H20" s="63"/>
      <c r="I20" s="63"/>
      <c r="J20" s="63"/>
      <c r="K20" s="63"/>
      <c r="L20" s="63"/>
      <c r="M20" s="63"/>
      <c r="N20" s="74">
        <f>SUBTOTAL(103,B_05.01Table[Errors])</f>
        <v>0</v>
      </c>
      <c r="O20" s="79"/>
    </row>
    <row r="21" spans="2:15" ht="17.25" thickTop="1"/>
    <row r="22" spans="2:15">
      <c r="B22" s="77" t="s">
        <v>1299</v>
      </c>
    </row>
    <row r="23" spans="2:15"/>
    <row r="24" spans="2:15">
      <c r="B24" s="88" t="s">
        <v>1325</v>
      </c>
    </row>
    <row r="25" spans="2:15">
      <c r="B25" s="88" t="s">
        <v>1326</v>
      </c>
    </row>
    <row r="26" spans="2:15">
      <c r="B26" s="88" t="s">
        <v>1327</v>
      </c>
    </row>
    <row r="27" spans="2:15">
      <c r="B27" s="88" t="s">
        <v>1329</v>
      </c>
    </row>
    <row r="28" spans="2:15">
      <c r="B28" s="88" t="s">
        <v>1328</v>
      </c>
    </row>
    <row r="29" spans="2:15"/>
  </sheetData>
  <conditionalFormatting sqref="N20">
    <cfRule type="cellIs" dxfId="7" priority="1" operator="notEqual">
      <formula>0</formula>
    </cfRule>
  </conditionalFormatting>
  <hyperlinks>
    <hyperlink ref="A1" r:id="rId1" display="https://fund-xp.lu/" xr:uid="{2CE14F4A-E302-4CF3-99BB-0A4E779A1019}"/>
  </hyperlinks>
  <pageMargins left="0.7" right="0.7" top="0.75" bottom="0.75" header="0.3" footer="0.3"/>
  <pageSetup paperSize="9" orientation="portrait" r:id="rId2"/>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legacyDrawing r:id="rId3"/>
  <tableParts count="1">
    <tablePart r:id="rId4"/>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C00-000000000000}">
          <x14:formula1>
            <xm:f>'Drop down'!$AI$2:$AI$3</xm:f>
          </x14:formula1>
          <xm:sqref>E6:E19 H6:H19</xm:sqref>
        </x14:dataValidation>
        <x14:dataValidation type="list" allowBlank="1" showInputMessage="1" showErrorMessage="1" xr:uid="{6A48F762-80AC-4603-85EE-E2CF5E53AEC1}">
          <x14:formula1>
            <xm:f>'Drop down'!$B$2:$B$253</xm:f>
          </x14:formula1>
          <xm:sqref>I6:I19</xm:sqref>
        </x14:dataValidation>
        <x14:dataValidation type="list" allowBlank="1" showInputMessage="1" showErrorMessage="1" xr:uid="{BF2A3EA4-552C-44A4-A61E-BF2DA68B8D87}">
          <x14:formula1>
            <xm:f>'Drop down'!$E$2:$E$167</xm:f>
          </x14:formula1>
          <xm:sqref>J6:J19</xm:sqref>
        </x14:dataValidation>
        <x14:dataValidation type="list" allowBlank="1" showInputMessage="1" showErrorMessage="1" xr:uid="{56A9011F-4AC0-409B-9F7D-7E845C09825C}">
          <x14:formula1>
            <xm:f>'Drop down'!$BE$2:$BE$7</xm:f>
          </x14:formula1>
          <xm:sqref>C6:C19 M6:M19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E8550-7CB8-4BBE-AC9F-C6EA6CB5FABA}">
  <sheetPr codeName="Sheet16">
    <tabColor rgb="FF005C4D"/>
  </sheetPr>
  <dimension ref="A1:M30"/>
  <sheetViews>
    <sheetView showGridLines="0" workbookViewId="0">
      <pane ySplit="5" topLeftCell="A6" activePane="bottomLeft" state="frozen"/>
      <selection activeCell="C2" sqref="C2"/>
      <selection pane="bottomLeft" activeCell="B1" sqref="B1"/>
    </sheetView>
  </sheetViews>
  <sheetFormatPr defaultColWidth="0" defaultRowHeight="16.5" zeroHeight="1"/>
  <cols>
    <col min="1" max="1" width="15.140625" style="62" customWidth="1"/>
    <col min="2" max="2" width="46.85546875" style="63" customWidth="1"/>
    <col min="3" max="3" width="49.85546875" style="63" bestFit="1" customWidth="1"/>
    <col min="4" max="4" width="20.85546875" style="63" bestFit="1" customWidth="1"/>
    <col min="5" max="5" width="31.42578125" style="88" bestFit="1" customWidth="1"/>
    <col min="6" max="7" width="43.140625" style="63" bestFit="1" customWidth="1"/>
    <col min="8" max="8" width="62.140625" style="76" bestFit="1" customWidth="1"/>
    <col min="9" max="9" width="46.28515625" style="63" bestFit="1" customWidth="1"/>
    <col min="10" max="10" width="47.140625" style="63" bestFit="1" customWidth="1"/>
    <col min="11" max="11" width="43.5703125" style="63" bestFit="1" customWidth="1"/>
    <col min="12" max="12" width="11.85546875" style="63" bestFit="1" customWidth="1"/>
    <col min="13" max="13" width="15.140625" style="63" customWidth="1"/>
    <col min="14" max="16384" width="5.7109375" style="63" hidden="1"/>
  </cols>
  <sheetData>
    <row r="1" spans="1:12" ht="79.5" customHeight="1">
      <c r="A1" s="78" t="e" vm="2">
        <v>#VALUE!</v>
      </c>
      <c r="B1" s="62"/>
      <c r="C1" s="62"/>
      <c r="D1" s="62"/>
      <c r="E1" s="62"/>
      <c r="F1" s="62"/>
      <c r="G1" s="62"/>
      <c r="H1" s="62"/>
      <c r="I1" s="62"/>
      <c r="J1" s="62"/>
      <c r="K1" s="62"/>
    </row>
    <row r="2" spans="1:12">
      <c r="B2" s="107" t="s">
        <v>1255</v>
      </c>
      <c r="C2" s="107"/>
      <c r="D2" s="107"/>
      <c r="E2" s="107"/>
      <c r="F2" s="107"/>
      <c r="G2" s="107"/>
      <c r="H2" s="107"/>
      <c r="I2" s="107"/>
      <c r="J2" s="107"/>
      <c r="K2" s="107"/>
      <c r="L2" s="107"/>
    </row>
    <row r="3" spans="1:12" ht="3" customHeight="1" thickBot="1">
      <c r="B3" s="80"/>
      <c r="C3" s="80"/>
      <c r="D3" s="80"/>
      <c r="E3" s="80"/>
      <c r="F3" s="80"/>
      <c r="G3" s="80"/>
      <c r="H3" s="80"/>
      <c r="I3" s="80"/>
      <c r="J3" s="80"/>
      <c r="K3" s="80"/>
      <c r="L3" s="81"/>
    </row>
    <row r="4" spans="1:12" ht="17.25" thickTop="1">
      <c r="A4" s="82"/>
      <c r="B4" s="83" t="s">
        <v>1396</v>
      </c>
      <c r="C4" s="84" t="s">
        <v>1397</v>
      </c>
      <c r="D4" s="84" t="s">
        <v>1398</v>
      </c>
      <c r="E4" s="84" t="s">
        <v>1399</v>
      </c>
      <c r="F4" s="84" t="s">
        <v>1684</v>
      </c>
      <c r="G4" s="84" t="s">
        <v>1685</v>
      </c>
      <c r="H4" s="84" t="s">
        <v>1686</v>
      </c>
      <c r="I4" s="84" t="s">
        <v>1400</v>
      </c>
      <c r="J4" s="84" t="s">
        <v>1687</v>
      </c>
      <c r="K4" s="84" t="s">
        <v>1401</v>
      </c>
      <c r="L4" s="108"/>
    </row>
    <row r="5" spans="1:12">
      <c r="B5" s="98" t="s">
        <v>97</v>
      </c>
      <c r="C5" s="98" t="s">
        <v>98</v>
      </c>
      <c r="D5" s="98" t="s">
        <v>100</v>
      </c>
      <c r="E5" s="98" t="s">
        <v>102</v>
      </c>
      <c r="F5" s="98" t="s">
        <v>103</v>
      </c>
      <c r="G5" s="98" t="s">
        <v>104</v>
      </c>
      <c r="H5" s="98" t="s">
        <v>107</v>
      </c>
      <c r="I5" s="98" t="s">
        <v>109</v>
      </c>
      <c r="J5" s="98" t="s">
        <v>111</v>
      </c>
      <c r="K5" s="98" t="s">
        <v>113</v>
      </c>
      <c r="L5" s="98" t="s">
        <v>1259</v>
      </c>
    </row>
    <row r="6" spans="1:12">
      <c r="B6" s="177"/>
      <c r="C6" s="179"/>
      <c r="D6" s="177"/>
      <c r="E6" s="141"/>
      <c r="F6" s="177"/>
      <c r="G6" s="177"/>
      <c r="H6" s="176"/>
      <c r="I6" s="177"/>
      <c r="J6" s="177"/>
      <c r="K6" s="177"/>
      <c r="L6" s="185"/>
    </row>
    <row r="7" spans="1:12">
      <c r="B7" s="177"/>
      <c r="C7" s="177"/>
      <c r="D7" s="177"/>
      <c r="E7" s="141"/>
      <c r="F7" s="177"/>
      <c r="G7" s="177"/>
      <c r="H7" s="176"/>
      <c r="I7" s="177"/>
      <c r="J7" s="177"/>
      <c r="K7" s="177"/>
      <c r="L7" s="182"/>
    </row>
    <row r="8" spans="1:12">
      <c r="B8" s="177"/>
      <c r="C8" s="177"/>
      <c r="D8" s="177"/>
      <c r="E8" s="141"/>
      <c r="F8" s="177"/>
      <c r="G8" s="177"/>
      <c r="H8" s="176"/>
      <c r="I8" s="177"/>
      <c r="J8" s="177"/>
      <c r="K8" s="177"/>
      <c r="L8" s="182"/>
    </row>
    <row r="9" spans="1:12">
      <c r="B9" s="177"/>
      <c r="C9" s="177"/>
      <c r="D9" s="177"/>
      <c r="E9" s="141"/>
      <c r="F9" s="177"/>
      <c r="G9" s="177"/>
      <c r="H9" s="176"/>
      <c r="I9" s="177"/>
      <c r="J9" s="177"/>
      <c r="K9" s="177"/>
      <c r="L9" s="182"/>
    </row>
    <row r="10" spans="1:12">
      <c r="B10" s="177"/>
      <c r="C10" s="177"/>
      <c r="D10" s="177"/>
      <c r="E10" s="141"/>
      <c r="F10" s="177"/>
      <c r="G10" s="177"/>
      <c r="H10" s="176"/>
      <c r="I10" s="177"/>
      <c r="J10" s="177"/>
      <c r="K10" s="177"/>
      <c r="L10" s="182"/>
    </row>
    <row r="11" spans="1:12">
      <c r="B11" s="177"/>
      <c r="C11" s="177"/>
      <c r="D11" s="177"/>
      <c r="E11" s="141"/>
      <c r="F11" s="177"/>
      <c r="G11" s="177"/>
      <c r="H11" s="176"/>
      <c r="I11" s="177"/>
      <c r="J11" s="177"/>
      <c r="K11" s="177"/>
      <c r="L11" s="182"/>
    </row>
    <row r="12" spans="1:12">
      <c r="B12" s="177"/>
      <c r="C12" s="177"/>
      <c r="D12" s="177"/>
      <c r="E12" s="141"/>
      <c r="F12" s="177"/>
      <c r="G12" s="177"/>
      <c r="H12" s="176"/>
      <c r="I12" s="177"/>
      <c r="J12" s="177"/>
      <c r="K12" s="177"/>
      <c r="L12" s="182"/>
    </row>
    <row r="13" spans="1:12">
      <c r="B13" s="177"/>
      <c r="C13" s="177"/>
      <c r="D13" s="177"/>
      <c r="E13" s="141"/>
      <c r="F13" s="177"/>
      <c r="G13" s="177"/>
      <c r="H13" s="176"/>
      <c r="I13" s="177"/>
      <c r="J13" s="177"/>
      <c r="K13" s="177"/>
      <c r="L13" s="182"/>
    </row>
    <row r="14" spans="1:12">
      <c r="B14" s="177"/>
      <c r="C14" s="177"/>
      <c r="D14" s="177"/>
      <c r="E14" s="141"/>
      <c r="F14" s="177"/>
      <c r="G14" s="177"/>
      <c r="H14" s="176"/>
      <c r="I14" s="177"/>
      <c r="J14" s="177"/>
      <c r="K14" s="177"/>
      <c r="L14" s="182"/>
    </row>
    <row r="15" spans="1:12">
      <c r="B15" s="177"/>
      <c r="C15" s="177"/>
      <c r="D15" s="177"/>
      <c r="E15" s="141"/>
      <c r="F15" s="177"/>
      <c r="G15" s="177"/>
      <c r="H15" s="176"/>
      <c r="I15" s="177"/>
      <c r="J15" s="177"/>
      <c r="K15" s="177"/>
      <c r="L15" s="182"/>
    </row>
    <row r="16" spans="1:12">
      <c r="B16" s="177"/>
      <c r="C16" s="177"/>
      <c r="D16" s="177"/>
      <c r="E16" s="141"/>
      <c r="F16" s="177"/>
      <c r="G16" s="177"/>
      <c r="H16" s="176"/>
      <c r="I16" s="177"/>
      <c r="J16" s="177"/>
      <c r="K16" s="177"/>
      <c r="L16" s="182"/>
    </row>
    <row r="17" spans="2:12">
      <c r="B17" s="177"/>
      <c r="C17" s="177"/>
      <c r="D17" s="177"/>
      <c r="E17" s="141"/>
      <c r="F17" s="177"/>
      <c r="G17" s="177"/>
      <c r="H17" s="176"/>
      <c r="I17" s="177"/>
      <c r="J17" s="177"/>
      <c r="K17" s="177"/>
      <c r="L17" s="182"/>
    </row>
    <row r="18" spans="2:12" ht="17.25" thickBot="1">
      <c r="B18" s="63">
        <f>SUBTOTAL(103,B_06.01Table[Function Identifier])</f>
        <v>0</v>
      </c>
      <c r="E18" s="63"/>
      <c r="H18" s="63"/>
      <c r="L18" s="74">
        <f>SUBTOTAL(103,B_06.01Table[Errors])</f>
        <v>0</v>
      </c>
    </row>
    <row r="19" spans="2:12" ht="17.25" thickTop="1"/>
    <row r="20" spans="2:12">
      <c r="B20" s="77" t="s">
        <v>1299</v>
      </c>
    </row>
    <row r="21" spans="2:12"/>
    <row r="22" spans="2:12">
      <c r="B22" s="63" t="s">
        <v>1341</v>
      </c>
    </row>
    <row r="23" spans="2:12">
      <c r="B23" s="63" t="s">
        <v>1342</v>
      </c>
    </row>
    <row r="24" spans="2:12"/>
    <row r="25" spans="2:12">
      <c r="B25" s="63" t="s">
        <v>1343</v>
      </c>
    </row>
    <row r="26" spans="2:12">
      <c r="B26" s="63" t="s">
        <v>1344</v>
      </c>
    </row>
    <row r="27" spans="2:12"/>
    <row r="28" spans="2:12">
      <c r="B28" s="63" t="s">
        <v>1345</v>
      </c>
    </row>
    <row r="29" spans="2:12">
      <c r="B29" s="63" t="s">
        <v>1346</v>
      </c>
    </row>
    <row r="30" spans="2:12"/>
  </sheetData>
  <conditionalFormatting sqref="L18">
    <cfRule type="cellIs" dxfId="6" priority="1" operator="notEqual">
      <formula>0</formula>
    </cfRule>
  </conditionalFormatting>
  <dataValidations count="2">
    <dataValidation type="date" allowBlank="1" showInputMessage="1" showErrorMessage="1" error="Invalid Date Format" sqref="H6:H17" xr:uid="{E454F135-5FA1-41FA-B0D6-0C775EF9AB6F}">
      <formula1>2</formula1>
      <formula2>219148</formula2>
    </dataValidation>
    <dataValidation type="list" allowBlank="1" showInputMessage="1" showErrorMessage="1" sqref="E6:E17" xr:uid="{F926467D-5C1E-49C9-BE40-4BB1D907F2E1}">
      <formula1>INDIRECT("B_04.01Table[LEI of the entity making use of the ICT service(s)]")</formula1>
    </dataValidation>
  </dataValidations>
  <hyperlinks>
    <hyperlink ref="A1" r:id="rId1" display="https://fund-xp.lu/" xr:uid="{16B7DACD-BEA5-4B21-B32D-ADF6E88F811D}"/>
  </hyperlinks>
  <pageMargins left="0.7" right="0.7" top="0.75" bottom="0.75" header="0.3" footer="0.3"/>
  <pageSetup paperSize="9" orientation="portrait" r:id="rId2"/>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E00-000000000000}">
          <x14:formula1>
            <xm:f>'Drop down'!$AO$2:$AO$4</xm:f>
          </x14:formula1>
          <xm:sqref>F6:F17</xm:sqref>
        </x14:dataValidation>
        <x14:dataValidation type="list" allowBlank="1" showInputMessage="1" showErrorMessage="1" xr:uid="{00000000-0002-0000-0E00-000001000000}">
          <x14:formula1>
            <xm:f>'Drop down'!$AR$2:$AR$5</xm:f>
          </x14:formula1>
          <xm:sqref>K6:K17</xm:sqref>
        </x14:dataValidation>
        <x14:dataValidation type="list" allowBlank="1" showInputMessage="1" showErrorMessage="1" xr:uid="{00000000-0002-0000-0E00-000002000000}">
          <x14:formula1>
            <xm:f>'Drop down'!$AL$2:$AL$132</xm:f>
          </x14:formula1>
          <xm:sqref>C6:C17</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42BFE-DF33-48DB-9680-DB7378050117}">
  <sheetPr codeName="Sheet8">
    <tabColor rgb="FF005C4D"/>
  </sheetPr>
  <dimension ref="A1:U27"/>
  <sheetViews>
    <sheetView showGridLines="0" workbookViewId="0">
      <pane ySplit="5" topLeftCell="A12" activePane="bottomLeft" state="frozen"/>
      <selection activeCell="C2" sqref="C2"/>
      <selection pane="bottomLeft" activeCell="B1" sqref="B1"/>
    </sheetView>
  </sheetViews>
  <sheetFormatPr defaultColWidth="0" defaultRowHeight="16.5" zeroHeight="1"/>
  <cols>
    <col min="1" max="1" width="15.140625" style="62" customWidth="1"/>
    <col min="2" max="2" width="94" style="88" customWidth="1"/>
    <col min="3" max="3" width="55.85546875" style="88" bestFit="1" customWidth="1"/>
    <col min="4" max="4" width="64.7109375" style="88" bestFit="1" customWidth="1"/>
    <col min="5" max="5" width="67.140625" style="88" bestFit="1" customWidth="1"/>
    <col min="6" max="6" width="24.5703125" style="88" bestFit="1" customWidth="1"/>
    <col min="7" max="7" width="26" style="63" bestFit="1" customWidth="1"/>
    <col min="8" max="8" width="48.85546875" style="76" bestFit="1" customWidth="1"/>
    <col min="9" max="9" width="47.7109375" style="76" bestFit="1" customWidth="1"/>
    <col min="10" max="10" width="76.42578125" style="63" bestFit="1" customWidth="1"/>
    <col min="11" max="11" width="84" style="63" bestFit="1" customWidth="1"/>
    <col min="12" max="12" width="67.28515625" style="63" bestFit="1" customWidth="1"/>
    <col min="13" max="13" width="69" style="63" bestFit="1" customWidth="1"/>
    <col min="14" max="14" width="46.28515625" style="63" bestFit="1" customWidth="1"/>
    <col min="15" max="15" width="21.42578125" style="63" bestFit="1" customWidth="1"/>
    <col min="16" max="16" width="43.85546875" style="63" bestFit="1" customWidth="1"/>
    <col min="17" max="17" width="57" style="63" bestFit="1" customWidth="1"/>
    <col min="18" max="18" width="78.5703125" style="63" bestFit="1" customWidth="1"/>
    <col min="19" max="19" width="88.42578125" style="63" bestFit="1" customWidth="1"/>
    <col min="20" max="20" width="11.85546875" style="63" bestFit="1" customWidth="1"/>
    <col min="21" max="21" width="15.140625" style="79" customWidth="1"/>
    <col min="22" max="16384" width="5.7109375" style="63" hidden="1"/>
  </cols>
  <sheetData>
    <row r="1" spans="1:21" ht="79.5" customHeight="1">
      <c r="A1" s="78" t="e" vm="2">
        <v>#VALUE!</v>
      </c>
      <c r="B1" s="62"/>
      <c r="C1" s="62"/>
      <c r="D1" s="62"/>
      <c r="E1" s="62"/>
      <c r="F1" s="62"/>
      <c r="G1" s="62"/>
      <c r="H1" s="62"/>
      <c r="I1" s="62"/>
      <c r="J1" s="62"/>
      <c r="K1" s="62"/>
      <c r="L1" s="62"/>
      <c r="M1" s="62"/>
      <c r="N1" s="62"/>
      <c r="O1" s="62"/>
      <c r="P1" s="62"/>
      <c r="Q1" s="62"/>
      <c r="R1" s="62"/>
      <c r="S1" s="62"/>
    </row>
    <row r="2" spans="1:21">
      <c r="B2" s="64" t="s">
        <v>1244</v>
      </c>
      <c r="C2" s="65"/>
      <c r="D2" s="65"/>
      <c r="E2" s="65"/>
      <c r="F2" s="65"/>
      <c r="G2" s="65"/>
      <c r="H2" s="65"/>
      <c r="I2" s="65"/>
      <c r="J2" s="65"/>
      <c r="K2" s="65"/>
      <c r="L2" s="65"/>
      <c r="M2" s="65"/>
      <c r="N2" s="65"/>
      <c r="O2" s="65"/>
      <c r="P2" s="65"/>
      <c r="Q2" s="65"/>
      <c r="R2" s="65"/>
      <c r="S2" s="65"/>
      <c r="T2" s="65"/>
    </row>
    <row r="3" spans="1:21" ht="3" customHeight="1" thickBot="1">
      <c r="B3" s="80"/>
      <c r="C3" s="80"/>
      <c r="D3" s="80"/>
      <c r="E3" s="80"/>
      <c r="F3" s="80"/>
      <c r="G3" s="80"/>
      <c r="H3" s="80"/>
      <c r="I3" s="80"/>
      <c r="J3" s="80"/>
      <c r="K3" s="80"/>
      <c r="L3" s="80"/>
      <c r="M3" s="80"/>
      <c r="N3" s="80"/>
      <c r="O3" s="80"/>
      <c r="P3" s="80"/>
      <c r="Q3" s="80"/>
      <c r="R3" s="80"/>
      <c r="S3" s="80"/>
      <c r="T3" s="81"/>
    </row>
    <row r="4" spans="1:21" ht="17.25" thickTop="1">
      <c r="A4" s="82"/>
      <c r="B4" s="69" t="s">
        <v>1402</v>
      </c>
      <c r="C4" s="70" t="s">
        <v>1403</v>
      </c>
      <c r="D4" s="70" t="s">
        <v>1404</v>
      </c>
      <c r="E4" s="86" t="s">
        <v>1405</v>
      </c>
      <c r="F4" s="87" t="s">
        <v>1406</v>
      </c>
      <c r="G4" s="109" t="s">
        <v>1407</v>
      </c>
      <c r="H4" s="86" t="s">
        <v>1408</v>
      </c>
      <c r="I4" s="70" t="s">
        <v>1409</v>
      </c>
      <c r="J4" s="70" t="s">
        <v>1140</v>
      </c>
      <c r="K4" s="86" t="s">
        <v>1141</v>
      </c>
      <c r="L4" s="87" t="s">
        <v>1142</v>
      </c>
      <c r="M4" s="109" t="s">
        <v>1143</v>
      </c>
      <c r="N4" s="86" t="s">
        <v>1144</v>
      </c>
      <c r="O4" s="70" t="s">
        <v>1145</v>
      </c>
      <c r="P4" s="70" t="s">
        <v>1146</v>
      </c>
      <c r="Q4" s="86" t="s">
        <v>1147</v>
      </c>
      <c r="R4" s="87" t="s">
        <v>1148</v>
      </c>
      <c r="S4" s="87" t="s">
        <v>1149</v>
      </c>
      <c r="T4" s="91"/>
      <c r="U4" s="110"/>
    </row>
    <row r="5" spans="1:21">
      <c r="B5" s="83" t="s">
        <v>44</v>
      </c>
      <c r="C5" s="84" t="s">
        <v>49</v>
      </c>
      <c r="D5" s="84" t="s">
        <v>50</v>
      </c>
      <c r="E5" s="83" t="s">
        <v>51</v>
      </c>
      <c r="F5" s="84" t="s">
        <v>1356</v>
      </c>
      <c r="G5" s="83" t="s">
        <v>54</v>
      </c>
      <c r="H5" s="83" t="s">
        <v>56</v>
      </c>
      <c r="I5" s="84" t="s">
        <v>58</v>
      </c>
      <c r="J5" s="84" t="s">
        <v>60</v>
      </c>
      <c r="K5" s="83" t="s">
        <v>1353</v>
      </c>
      <c r="L5" s="84" t="s">
        <v>1354</v>
      </c>
      <c r="M5" s="83" t="s">
        <v>68</v>
      </c>
      <c r="N5" s="83" t="s">
        <v>70</v>
      </c>
      <c r="O5" s="84" t="s">
        <v>72</v>
      </c>
      <c r="P5" s="84" t="s">
        <v>74</v>
      </c>
      <c r="Q5" s="83" t="s">
        <v>75</v>
      </c>
      <c r="R5" s="84" t="s">
        <v>77</v>
      </c>
      <c r="S5" s="83" t="s">
        <v>79</v>
      </c>
      <c r="T5" s="83" t="s">
        <v>1259</v>
      </c>
    </row>
    <row r="6" spans="1:21">
      <c r="B6" s="141"/>
      <c r="C6" s="141"/>
      <c r="D6" s="141"/>
      <c r="E6" s="128" t="str">
        <f>IF(ISNA(VLOOKUP(B_02.02Table[[#This Row],[Identification code of the ICT third-party service provider]],'b_05.01'!B:C,2,0)),"",IF(VLOOKUP(B_02.02Table[[#This Row],[Identification code of the ICT third-party service provider]],'b_05.01'!B:C,2,0)=0,"",VLOOKUP(B_02.02Table[[#This Row],[Identification code of the ICT third-party service provider]],'b_05.01'!B:C,2,0)))</f>
        <v/>
      </c>
      <c r="F6" s="141"/>
      <c r="G6" s="177"/>
      <c r="H6" s="188"/>
      <c r="I6" s="188"/>
      <c r="J6" s="177"/>
      <c r="K6" s="177"/>
      <c r="L6" s="177"/>
      <c r="M6" s="177"/>
      <c r="N6" s="177"/>
      <c r="O6" s="177"/>
      <c r="P6" s="177"/>
      <c r="Q6" s="177"/>
      <c r="R6" s="177"/>
      <c r="S6" s="177"/>
      <c r="T6" s="185"/>
    </row>
    <row r="7" spans="1:21">
      <c r="B7" s="141"/>
      <c r="C7" s="141"/>
      <c r="D7" s="141"/>
      <c r="E7" s="128" t="str">
        <f>IF(ISNA(VLOOKUP(B_02.02Table[[#This Row],[Identification code of the ICT third-party service provider]],'b_05.01'!B:C,2,0)),"",IF(VLOOKUP(B_02.02Table[[#This Row],[Identification code of the ICT third-party service provider]],'b_05.01'!B:C,2,0)=0,"",VLOOKUP(B_02.02Table[[#This Row],[Identification code of the ICT third-party service provider]],'b_05.01'!B:C,2,0)))</f>
        <v/>
      </c>
      <c r="F7" s="141"/>
      <c r="G7" s="177"/>
      <c r="H7" s="188"/>
      <c r="I7" s="188"/>
      <c r="J7" s="177"/>
      <c r="K7" s="177"/>
      <c r="L7" s="177"/>
      <c r="M7" s="177"/>
      <c r="N7" s="177"/>
      <c r="O7" s="177"/>
      <c r="P7" s="177"/>
      <c r="Q7" s="177"/>
      <c r="R7" s="177"/>
      <c r="S7" s="177"/>
      <c r="T7" s="185"/>
    </row>
    <row r="8" spans="1:21">
      <c r="B8" s="141"/>
      <c r="C8" s="141"/>
      <c r="D8" s="141"/>
      <c r="E8" s="128" t="str">
        <f>IF(ISNA(VLOOKUP(B_02.02Table[[#This Row],[Identification code of the ICT third-party service provider]],'b_05.01'!B:C,2,0)),"",IF(VLOOKUP(B_02.02Table[[#This Row],[Identification code of the ICT third-party service provider]],'b_05.01'!B:C,2,0)=0,"",VLOOKUP(B_02.02Table[[#This Row],[Identification code of the ICT third-party service provider]],'b_05.01'!B:C,2,0)))</f>
        <v/>
      </c>
      <c r="F8" s="141"/>
      <c r="G8" s="177"/>
      <c r="H8" s="188"/>
      <c r="I8" s="188"/>
      <c r="J8" s="177"/>
      <c r="K8" s="177"/>
      <c r="L8" s="177"/>
      <c r="M8" s="177"/>
      <c r="N8" s="177"/>
      <c r="O8" s="177"/>
      <c r="P8" s="177"/>
      <c r="Q8" s="177"/>
      <c r="R8" s="177"/>
      <c r="S8" s="177"/>
      <c r="T8" s="185"/>
    </row>
    <row r="9" spans="1:21">
      <c r="B9" s="141"/>
      <c r="C9" s="141"/>
      <c r="D9" s="141"/>
      <c r="E9" s="128" t="str">
        <f>IF(ISNA(VLOOKUP(B_02.02Table[[#This Row],[Identification code of the ICT third-party service provider]],'b_05.01'!B:C,2,0)),"",IF(VLOOKUP(B_02.02Table[[#This Row],[Identification code of the ICT third-party service provider]],'b_05.01'!B:C,2,0)=0,"",VLOOKUP(B_02.02Table[[#This Row],[Identification code of the ICT third-party service provider]],'b_05.01'!B:C,2,0)))</f>
        <v/>
      </c>
      <c r="F9" s="141"/>
      <c r="G9" s="177"/>
      <c r="H9" s="188"/>
      <c r="I9" s="188"/>
      <c r="J9" s="177"/>
      <c r="K9" s="177"/>
      <c r="L9" s="177"/>
      <c r="M9" s="177"/>
      <c r="N9" s="177"/>
      <c r="O9" s="177"/>
      <c r="P9" s="177"/>
      <c r="Q9" s="177"/>
      <c r="R9" s="177"/>
      <c r="S9" s="177"/>
      <c r="T9" s="182"/>
    </row>
    <row r="10" spans="1:21">
      <c r="B10" s="141"/>
      <c r="C10" s="141"/>
      <c r="D10" s="141"/>
      <c r="E10" s="128" t="str">
        <f>IF(ISNA(VLOOKUP(B_02.02Table[[#This Row],[Identification code of the ICT third-party service provider]],'b_05.01'!B:C,2,0)),"",IF(VLOOKUP(B_02.02Table[[#This Row],[Identification code of the ICT third-party service provider]],'b_05.01'!B:C,2,0)=0,"",VLOOKUP(B_02.02Table[[#This Row],[Identification code of the ICT third-party service provider]],'b_05.01'!B:C,2,0)))</f>
        <v/>
      </c>
      <c r="F10" s="141"/>
      <c r="G10" s="177"/>
      <c r="H10" s="188"/>
      <c r="I10" s="188"/>
      <c r="J10" s="177"/>
      <c r="K10" s="177"/>
      <c r="L10" s="177"/>
      <c r="M10" s="177"/>
      <c r="N10" s="177"/>
      <c r="O10" s="177"/>
      <c r="P10" s="177"/>
      <c r="Q10" s="177"/>
      <c r="R10" s="177"/>
      <c r="S10" s="177"/>
      <c r="T10" s="182"/>
    </row>
    <row r="11" spans="1:21">
      <c r="B11" s="141"/>
      <c r="C11" s="141"/>
      <c r="D11" s="141"/>
      <c r="E11" s="128" t="str">
        <f>IF(ISNA(VLOOKUP(B_02.02Table[[#This Row],[Identification code of the ICT third-party service provider]],'b_05.01'!B:C,2,0)),"",IF(VLOOKUP(B_02.02Table[[#This Row],[Identification code of the ICT third-party service provider]],'b_05.01'!B:C,2,0)=0,"",VLOOKUP(B_02.02Table[[#This Row],[Identification code of the ICT third-party service provider]],'b_05.01'!B:C,2,0)))</f>
        <v/>
      </c>
      <c r="F11" s="141"/>
      <c r="G11" s="177"/>
      <c r="H11" s="188"/>
      <c r="I11" s="188"/>
      <c r="J11" s="177"/>
      <c r="K11" s="177"/>
      <c r="L11" s="177"/>
      <c r="M11" s="177"/>
      <c r="N11" s="177"/>
      <c r="O11" s="177"/>
      <c r="P11" s="177"/>
      <c r="Q11" s="177"/>
      <c r="R11" s="177"/>
      <c r="S11" s="177"/>
      <c r="T11" s="182"/>
    </row>
    <row r="12" spans="1:21">
      <c r="B12" s="141"/>
      <c r="C12" s="141"/>
      <c r="D12" s="141"/>
      <c r="E12" s="128" t="str">
        <f>IF(ISNA(VLOOKUP(B_02.02Table[[#This Row],[Identification code of the ICT third-party service provider]],'b_05.01'!B:C,2,0)),"",IF(VLOOKUP(B_02.02Table[[#This Row],[Identification code of the ICT third-party service provider]],'b_05.01'!B:C,2,0)=0,"",VLOOKUP(B_02.02Table[[#This Row],[Identification code of the ICT third-party service provider]],'b_05.01'!B:C,2,0)))</f>
        <v/>
      </c>
      <c r="F12" s="141"/>
      <c r="G12" s="177"/>
      <c r="H12" s="188"/>
      <c r="I12" s="188"/>
      <c r="J12" s="177"/>
      <c r="K12" s="177"/>
      <c r="L12" s="177"/>
      <c r="M12" s="177"/>
      <c r="N12" s="177"/>
      <c r="O12" s="177"/>
      <c r="P12" s="177"/>
      <c r="Q12" s="177"/>
      <c r="R12" s="177"/>
      <c r="S12" s="177"/>
      <c r="T12" s="182"/>
    </row>
    <row r="13" spans="1:21">
      <c r="B13" s="141"/>
      <c r="C13" s="141"/>
      <c r="D13" s="141"/>
      <c r="E13" s="128" t="str">
        <f>IF(ISNA(VLOOKUP(B_02.02Table[[#This Row],[Identification code of the ICT third-party service provider]],'b_05.01'!B:C,2,0)),"",IF(VLOOKUP(B_02.02Table[[#This Row],[Identification code of the ICT third-party service provider]],'b_05.01'!B:C,2,0)=0,"",VLOOKUP(B_02.02Table[[#This Row],[Identification code of the ICT third-party service provider]],'b_05.01'!B:C,2,0)))</f>
        <v/>
      </c>
      <c r="F13" s="141"/>
      <c r="G13" s="177"/>
      <c r="H13" s="188"/>
      <c r="I13" s="188"/>
      <c r="J13" s="177"/>
      <c r="K13" s="177"/>
      <c r="L13" s="177"/>
      <c r="M13" s="177"/>
      <c r="N13" s="177"/>
      <c r="O13" s="177"/>
      <c r="P13" s="177"/>
      <c r="Q13" s="177"/>
      <c r="R13" s="177"/>
      <c r="S13" s="177"/>
      <c r="T13" s="182"/>
    </row>
    <row r="14" spans="1:21">
      <c r="B14" s="141"/>
      <c r="C14" s="141"/>
      <c r="D14" s="141"/>
      <c r="E14" s="128" t="str">
        <f>IF(ISNA(VLOOKUP(B_02.02Table[[#This Row],[Identification code of the ICT third-party service provider]],'b_05.01'!B:C,2,0)),"",IF(VLOOKUP(B_02.02Table[[#This Row],[Identification code of the ICT third-party service provider]],'b_05.01'!B:C,2,0)=0,"",VLOOKUP(B_02.02Table[[#This Row],[Identification code of the ICT third-party service provider]],'b_05.01'!B:C,2,0)))</f>
        <v/>
      </c>
      <c r="F14" s="141"/>
      <c r="G14" s="177"/>
      <c r="H14" s="188"/>
      <c r="I14" s="188"/>
      <c r="J14" s="177"/>
      <c r="K14" s="177"/>
      <c r="L14" s="177"/>
      <c r="M14" s="177"/>
      <c r="N14" s="177"/>
      <c r="O14" s="177"/>
      <c r="P14" s="177"/>
      <c r="Q14" s="177"/>
      <c r="R14" s="177"/>
      <c r="S14" s="177"/>
      <c r="T14" s="182"/>
    </row>
    <row r="15" spans="1:21">
      <c r="B15" s="141"/>
      <c r="C15" s="141"/>
      <c r="D15" s="141"/>
      <c r="E15" s="128" t="str">
        <f>IF(ISNA(VLOOKUP(B_02.02Table[[#This Row],[Identification code of the ICT third-party service provider]],'b_05.01'!B:C,2,0)),"",IF(VLOOKUP(B_02.02Table[[#This Row],[Identification code of the ICT third-party service provider]],'b_05.01'!B:C,2,0)=0,"",VLOOKUP(B_02.02Table[[#This Row],[Identification code of the ICT third-party service provider]],'b_05.01'!B:C,2,0)))</f>
        <v/>
      </c>
      <c r="F15" s="141"/>
      <c r="G15" s="177"/>
      <c r="H15" s="188"/>
      <c r="I15" s="188"/>
      <c r="J15" s="177"/>
      <c r="K15" s="177"/>
      <c r="L15" s="177"/>
      <c r="M15" s="177"/>
      <c r="N15" s="177"/>
      <c r="O15" s="177"/>
      <c r="P15" s="177"/>
      <c r="Q15" s="177"/>
      <c r="R15" s="177"/>
      <c r="S15" s="177"/>
      <c r="T15" s="182"/>
    </row>
    <row r="16" spans="1:21">
      <c r="B16" s="141"/>
      <c r="C16" s="141"/>
      <c r="D16" s="141"/>
      <c r="E16" s="128" t="str">
        <f>IF(ISNA(VLOOKUP(B_02.02Table[[#This Row],[Identification code of the ICT third-party service provider]],'b_05.01'!B:C,2,0)),"",IF(VLOOKUP(B_02.02Table[[#This Row],[Identification code of the ICT third-party service provider]],'b_05.01'!B:C,2,0)=0,"",VLOOKUP(B_02.02Table[[#This Row],[Identification code of the ICT third-party service provider]],'b_05.01'!B:C,2,0)))</f>
        <v/>
      </c>
      <c r="F16" s="141"/>
      <c r="G16" s="177"/>
      <c r="H16" s="188"/>
      <c r="I16" s="188"/>
      <c r="J16" s="177"/>
      <c r="K16" s="177"/>
      <c r="L16" s="177"/>
      <c r="M16" s="177"/>
      <c r="N16" s="177"/>
      <c r="O16" s="177"/>
      <c r="P16" s="177"/>
      <c r="Q16" s="177"/>
      <c r="R16" s="177"/>
      <c r="S16" s="177"/>
      <c r="T16" s="182"/>
    </row>
    <row r="17" spans="2:20">
      <c r="B17" s="141"/>
      <c r="C17" s="141"/>
      <c r="D17" s="141"/>
      <c r="E17" s="128" t="str">
        <f>IF(ISNA(VLOOKUP(B_02.02Table[[#This Row],[Identification code of the ICT third-party service provider]],'b_05.01'!B:C,2,0)),"",IF(VLOOKUP(B_02.02Table[[#This Row],[Identification code of the ICT third-party service provider]],'b_05.01'!B:C,2,0)=0,"",VLOOKUP(B_02.02Table[[#This Row],[Identification code of the ICT third-party service provider]],'b_05.01'!B:C,2,0)))</f>
        <v/>
      </c>
      <c r="F17" s="141"/>
      <c r="G17" s="177"/>
      <c r="H17" s="188"/>
      <c r="I17" s="188"/>
      <c r="J17" s="177"/>
      <c r="K17" s="177"/>
      <c r="L17" s="177"/>
      <c r="M17" s="177"/>
      <c r="N17" s="177"/>
      <c r="O17" s="177"/>
      <c r="P17" s="177"/>
      <c r="Q17" s="177"/>
      <c r="R17" s="177"/>
      <c r="S17" s="177"/>
      <c r="T17" s="182"/>
    </row>
    <row r="18" spans="2:20">
      <c r="B18" s="141"/>
      <c r="C18" s="141"/>
      <c r="D18" s="141"/>
      <c r="E18" s="128" t="str">
        <f>IF(ISNA(VLOOKUP(B_02.02Table[[#This Row],[Identification code of the ICT third-party service provider]],'b_05.01'!B:C,2,0)),"",IF(VLOOKUP(B_02.02Table[[#This Row],[Identification code of the ICT third-party service provider]],'b_05.01'!B:C,2,0)=0,"",VLOOKUP(B_02.02Table[[#This Row],[Identification code of the ICT third-party service provider]],'b_05.01'!B:C,2,0)))</f>
        <v/>
      </c>
      <c r="F18" s="141"/>
      <c r="G18" s="177"/>
      <c r="H18" s="188"/>
      <c r="I18" s="188"/>
      <c r="J18" s="177"/>
      <c r="K18" s="177"/>
      <c r="L18" s="177"/>
      <c r="M18" s="177"/>
      <c r="N18" s="177"/>
      <c r="O18" s="177"/>
      <c r="P18" s="177"/>
      <c r="Q18" s="177"/>
      <c r="R18" s="177"/>
      <c r="S18" s="177"/>
      <c r="T18" s="182"/>
    </row>
    <row r="19" spans="2:20" ht="17.25" thickBot="1">
      <c r="B19" s="63">
        <f>SUBTOTAL(103,B_02.02Table[Contractual arrangement reference number])</f>
        <v>0</v>
      </c>
      <c r="C19" s="63"/>
      <c r="D19" s="63"/>
      <c r="E19" s="63"/>
      <c r="F19" s="63"/>
      <c r="H19" s="63"/>
      <c r="I19" s="63"/>
      <c r="T19" s="74">
        <f>SUBTOTAL(103,B_02.02Table[Errors])</f>
        <v>0</v>
      </c>
    </row>
    <row r="20" spans="2:20" ht="17.25" thickTop="1"/>
    <row r="21" spans="2:20">
      <c r="B21" s="77" t="s">
        <v>1299</v>
      </c>
    </row>
    <row r="22" spans="2:20"/>
    <row r="23" spans="2:20">
      <c r="B23" s="88" t="s">
        <v>1314</v>
      </c>
    </row>
    <row r="24" spans="2:20">
      <c r="B24" s="88" t="s">
        <v>1311</v>
      </c>
    </row>
    <row r="25" spans="2:20">
      <c r="B25" s="88" t="s">
        <v>1312</v>
      </c>
    </row>
    <row r="26" spans="2:20">
      <c r="B26" s="88" t="s">
        <v>1313</v>
      </c>
    </row>
    <row r="27" spans="2:20"/>
  </sheetData>
  <sheetProtection algorithmName="SHA-512" hashValue="8gXVFDaZomf1FNVvbUAIweAZcqt1XWpyc8YC/NpZucBqPCaPlpegXGRhTNdb7PU/RI/ISUNmgGHuRhICQyk3KA==" saltValue="7CVck/9PE3d7vjN0cqSVxQ==" spinCount="100000" sheet="1" objects="1" scenarios="1"/>
  <conditionalFormatting sqref="T19">
    <cfRule type="cellIs" dxfId="5" priority="1" operator="notEqual">
      <formula>0</formula>
    </cfRule>
  </conditionalFormatting>
  <dataValidations count="12">
    <dataValidation type="list" allowBlank="1" showInputMessage="1" showErrorMessage="1" sqref="G101:G1048576" xr:uid="{00000000-0002-0000-0600-000000000000}">
      <formula1>LISTANNEXIII</formula1>
    </dataValidation>
    <dataValidation type="list" allowBlank="1" showInputMessage="1" showErrorMessage="1" sqref="J101:J1048576" xr:uid="{00000000-0002-0000-0600-000001000000}">
      <formula1>LIST0202090</formula1>
    </dataValidation>
    <dataValidation type="list" allowBlank="1" showInputMessage="1" showErrorMessage="1" sqref="M101:N1048576 P101:Q1048576" xr:uid="{00000000-0002-0000-0600-000002000000}">
      <formula1>LISTCOUNTRY</formula1>
    </dataValidation>
    <dataValidation type="list" allowBlank="1" showInputMessage="1" showErrorMessage="1" sqref="O101:O1048576" xr:uid="{00000000-0002-0000-0600-000003000000}">
      <formula1>LISTBINARY</formula1>
    </dataValidation>
    <dataValidation type="list" allowBlank="1" showInputMessage="1" showErrorMessage="1" sqref="R101:R1048576" xr:uid="{00000000-0002-0000-0600-000004000000}">
      <formula1>LIST0202170</formula1>
    </dataValidation>
    <dataValidation type="list" allowBlank="1" showInputMessage="1" showErrorMessage="1" sqref="S101:S1048576" xr:uid="{00000000-0002-0000-0600-000005000000}">
      <formula1>LIST0202180</formula1>
    </dataValidation>
    <dataValidation type="date" allowBlank="1" showInputMessage="1" showErrorMessage="1" sqref="H6:I18" xr:uid="{E927E916-5A69-4CF5-A288-651E6CB1900B}">
      <formula1>2</formula1>
      <formula2>219148</formula2>
    </dataValidation>
    <dataValidation type="list" allowBlank="1" showInputMessage="1" showErrorMessage="1" sqref="B6:B18" xr:uid="{130154FA-F055-4159-B6DD-1E0E822EDBA7}">
      <formula1>INDIRECT("B_02.01Table[Contractual arrangement reference number]")</formula1>
    </dataValidation>
    <dataValidation type="list" allowBlank="1" showInputMessage="1" showErrorMessage="1" sqref="C6:C18" xr:uid="{F446D950-43E2-4936-8B95-CF76625AB4A1}">
      <formula1>INDIRECT("B_04.01Table[LEI of the entity making use of the ICT service(s)]")</formula1>
    </dataValidation>
    <dataValidation type="list" allowBlank="1" showInputMessage="1" showErrorMessage="1" sqref="D7:D18" xr:uid="{8E43E43F-2264-4AB5-9A51-FEB9A1475D1C}">
      <formula1>INDIRECT("B_05.01Table[@[Identification code of ICT third-party service provider]]")</formula1>
    </dataValidation>
    <dataValidation type="list" allowBlank="1" showInputMessage="1" showErrorMessage="1" sqref="F6:F18" xr:uid="{DF539754-7639-49C1-8D22-9E9028D88165}">
      <formula1>INDIRECT("B_06.01Table[@[Function Identifier]]")</formula1>
    </dataValidation>
    <dataValidation type="list" allowBlank="1" showInputMessage="1" showErrorMessage="1" sqref="D6" xr:uid="{119D7112-6F1B-4437-9481-5AA33BF77CEB}">
      <formula1>INDIRECT("B_05.01Table[Identification code of ICT third-party service provider]")</formula1>
    </dataValidation>
  </dataValidations>
  <hyperlinks>
    <hyperlink ref="A1" r:id="rId1" display="https://fund-xp.lu/" xr:uid="{345E6B0F-811A-4428-9330-047CC5E92EAD}"/>
  </hyperlinks>
  <pageMargins left="0.7" right="0.7" top="0.75" bottom="0.75" header="0.3" footer="0.3"/>
  <pageSetup paperSize="9" orientation="portrait" r:id="rId2"/>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legacyDrawing r:id="rId3"/>
  <tableParts count="1">
    <tablePart r:id="rId4"/>
  </tableParts>
  <extLst>
    <ext xmlns:x14="http://schemas.microsoft.com/office/spreadsheetml/2009/9/main" uri="{CCE6A557-97BC-4b89-ADB6-D9C93CAAB3DF}">
      <x14:dataValidations xmlns:xm="http://schemas.microsoft.com/office/excel/2006/main" count="8">
        <x14:dataValidation type="list" allowBlank="1" showInputMessage="1" showErrorMessage="1" xr:uid="{7E9B2A59-1893-4582-AA1F-E2DDF294A9F7}">
          <x14:formula1>
            <xm:f>'Drop down'!$H$2:$H$20</xm:f>
          </x14:formula1>
          <xm:sqref>G6:G18</xm:sqref>
        </x14:dataValidation>
        <x14:dataValidation type="list" allowBlank="1" showInputMessage="1" showErrorMessage="1" xr:uid="{E0D2EE0E-2243-4E87-92E2-CDEE85C44A05}">
          <x14:formula1>
            <xm:f>'Drop down'!$W$2:$W$7</xm:f>
          </x14:formula1>
          <xm:sqref>J6:J18</xm:sqref>
        </x14:dataValidation>
        <x14:dataValidation type="list" allowBlank="1" showInputMessage="1" showErrorMessage="1" xr:uid="{32DAF71D-00C0-4190-B2A8-C419F82CBC69}">
          <x14:formula1>
            <xm:f>'Drop down'!$B$2:$B$253</xm:f>
          </x14:formula1>
          <xm:sqref>Q6:Q18 M6:N18</xm:sqref>
        </x14:dataValidation>
        <x14:dataValidation type="list" allowBlank="1" showInputMessage="1" showErrorMessage="1" xr:uid="{2043655E-C791-4BD3-9D2F-D0F5D3C822F8}">
          <x14:formula1>
            <xm:f>'Drop down'!$K$2:$K$3</xm:f>
          </x14:formula1>
          <xm:sqref>O6:O18</xm:sqref>
        </x14:dataValidation>
        <x14:dataValidation type="list" allowBlank="1" showInputMessage="1" showErrorMessage="1" xr:uid="{64D4922A-D86A-4296-A88B-9D79632878B8}">
          <x14:formula1>
            <xm:f>'Drop down'!$Z$2:$Z$4</xm:f>
          </x14:formula1>
          <xm:sqref>R6:R18</xm:sqref>
        </x14:dataValidation>
        <x14:dataValidation type="list" allowBlank="1" showInputMessage="1" showErrorMessage="1" xr:uid="{BCFEA08A-0856-4BCE-8D3B-029FD698EDB2}">
          <x14:formula1>
            <xm:f>'Drop down'!$AC$2:$AC$5</xm:f>
          </x14:formula1>
          <xm:sqref>S6:S18</xm:sqref>
        </x14:dataValidation>
        <x14:dataValidation type="list" allowBlank="1" showInputMessage="1" showErrorMessage="1" xr:uid="{B1D1004D-00A7-4945-9F03-AF2FFEFB52C8}">
          <x14:formula1>
            <xm:f>'Drop down'!$B$2:$B$233</xm:f>
          </x14:formula1>
          <xm:sqref>P6:P18</xm:sqref>
        </x14:dataValidation>
        <x14:dataValidation type="list" allowBlank="1" showInputMessage="1" showErrorMessage="1" xr:uid="{D0D83FA6-3422-468B-B39E-FACF81567A96}">
          <x14:formula1>
            <xm:f>'Drop down'!$BE$2:$BE$7</xm:f>
          </x14:formula1>
          <xm:sqref>E8:E18 E7 E6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1A0C2-6EA5-4D03-8F02-570F1A12F74B}">
  <sheetPr codeName="Sheet10">
    <tabColor rgb="FF005C4D"/>
  </sheetPr>
  <dimension ref="A1:F27"/>
  <sheetViews>
    <sheetView showGridLines="0" workbookViewId="0">
      <pane ySplit="5" topLeftCell="A6" activePane="bottomLeft" state="frozen"/>
      <selection activeCell="C2" sqref="C2"/>
      <selection pane="bottomLeft" activeCell="B1" sqref="B1"/>
    </sheetView>
  </sheetViews>
  <sheetFormatPr defaultColWidth="0" defaultRowHeight="16.5" zeroHeight="1"/>
  <cols>
    <col min="1" max="1" width="15.140625" style="62" customWidth="1"/>
    <col min="2" max="2" width="68.28515625" style="88" customWidth="1"/>
    <col min="3" max="3" width="60.5703125" style="88" bestFit="1" customWidth="1"/>
    <col min="4" max="4" width="36.85546875" style="63" customWidth="1"/>
    <col min="5" max="5" width="75.42578125" style="79" customWidth="1"/>
    <col min="6" max="6" width="0" style="63" hidden="1" customWidth="1"/>
    <col min="7" max="16384" width="5.7109375" style="63" hidden="1"/>
  </cols>
  <sheetData>
    <row r="1" spans="1:4" ht="79.5" customHeight="1">
      <c r="A1" s="78" t="e" vm="2">
        <v>#VALUE!</v>
      </c>
      <c r="B1" s="62"/>
      <c r="C1" s="62"/>
    </row>
    <row r="2" spans="1:4">
      <c r="B2" s="64" t="s">
        <v>1248</v>
      </c>
      <c r="C2" s="65"/>
      <c r="D2" s="65"/>
    </row>
    <row r="3" spans="1:4" ht="3" customHeight="1" thickBot="1">
      <c r="B3" s="80"/>
      <c r="C3" s="80"/>
      <c r="D3" s="81"/>
    </row>
    <row r="4" spans="1:4" ht="17.25" thickTop="1">
      <c r="A4" s="82"/>
      <c r="B4" s="83" t="s">
        <v>1376</v>
      </c>
      <c r="C4" s="90" t="s">
        <v>1377</v>
      </c>
      <c r="D4" s="97"/>
    </row>
    <row r="5" spans="1:4" ht="14.1" customHeight="1">
      <c r="B5" s="99" t="s">
        <v>44</v>
      </c>
      <c r="C5" s="100" t="s">
        <v>81</v>
      </c>
      <c r="D5" s="100" t="s">
        <v>1259</v>
      </c>
    </row>
    <row r="6" spans="1:4">
      <c r="B6" s="141"/>
      <c r="C6" s="141"/>
      <c r="D6" s="185"/>
    </row>
    <row r="7" spans="1:4">
      <c r="B7" s="141"/>
      <c r="C7" s="141"/>
      <c r="D7" s="185"/>
    </row>
    <row r="8" spans="1:4">
      <c r="B8" s="141"/>
      <c r="C8" s="141"/>
      <c r="D8" s="185"/>
    </row>
    <row r="9" spans="1:4">
      <c r="B9" s="141"/>
      <c r="C9" s="141"/>
      <c r="D9" s="185"/>
    </row>
    <row r="10" spans="1:4">
      <c r="B10" s="141"/>
      <c r="C10" s="141"/>
      <c r="D10" s="185"/>
    </row>
    <row r="11" spans="1:4">
      <c r="B11" s="141"/>
      <c r="C11" s="141"/>
      <c r="D11" s="185"/>
    </row>
    <row r="12" spans="1:4">
      <c r="B12" s="141"/>
      <c r="C12" s="141"/>
      <c r="D12" s="185"/>
    </row>
    <row r="13" spans="1:4">
      <c r="B13" s="141"/>
      <c r="C13" s="141"/>
      <c r="D13" s="185"/>
    </row>
    <row r="14" spans="1:4">
      <c r="B14" s="141"/>
      <c r="C14" s="141"/>
      <c r="D14" s="185"/>
    </row>
    <row r="15" spans="1:4">
      <c r="B15" s="141"/>
      <c r="C15" s="141"/>
      <c r="D15" s="185"/>
    </row>
    <row r="16" spans="1:4">
      <c r="B16" s="141"/>
      <c r="C16" s="141"/>
      <c r="D16" s="185"/>
    </row>
    <row r="17" spans="2:4">
      <c r="B17" s="141"/>
      <c r="C17" s="141"/>
      <c r="D17" s="182"/>
    </row>
    <row r="18" spans="2:4">
      <c r="B18" s="141"/>
      <c r="C18" s="141"/>
      <c r="D18" s="182"/>
    </row>
    <row r="19" spans="2:4">
      <c r="B19" s="141"/>
      <c r="C19" s="141"/>
      <c r="D19" s="182"/>
    </row>
    <row r="20" spans="2:4" ht="17.25" thickBot="1">
      <c r="B20" s="63">
        <f>SUBTOTAL(103,B_03.01Table[Contractual arrangement reference number])</f>
        <v>0</v>
      </c>
      <c r="C20" s="63"/>
      <c r="D20" s="74">
        <f>SUBTOTAL(103,B_03.01Table[Errors])</f>
        <v>0</v>
      </c>
    </row>
    <row r="21" spans="2:4" ht="17.25" thickTop="1"/>
    <row r="22" spans="2:4">
      <c r="B22" s="77" t="s">
        <v>1299</v>
      </c>
    </row>
    <row r="23" spans="2:4"/>
    <row r="24" spans="2:4">
      <c r="B24" s="88" t="s">
        <v>1318</v>
      </c>
    </row>
    <row r="25" spans="2:4">
      <c r="B25" s="88" t="s">
        <v>1317</v>
      </c>
    </row>
    <row r="26" spans="2:4">
      <c r="B26" s="88" t="s">
        <v>1319</v>
      </c>
    </row>
    <row r="27" spans="2:4"/>
  </sheetData>
  <conditionalFormatting sqref="D20">
    <cfRule type="cellIs" dxfId="4" priority="1" operator="notEqual">
      <formula>0</formula>
    </cfRule>
  </conditionalFormatting>
  <dataValidations count="2">
    <dataValidation type="list" allowBlank="1" showInputMessage="1" showErrorMessage="1" sqref="B6:B19" xr:uid="{AE5306E3-CDF7-4761-85CC-50A4B852A85A}">
      <formula1>INDIRECT("B_02.01Table[Contractual arrangement reference number]")</formula1>
    </dataValidation>
    <dataValidation type="list" allowBlank="1" showInputMessage="1" showErrorMessage="1" sqref="C6:C19" xr:uid="{4BC3F084-F0AB-4C78-864B-5C8CB6D9DED0}">
      <formula1>INDIRECT("B_01.02Table[LEI of the entity]")</formula1>
    </dataValidation>
  </dataValidations>
  <hyperlinks>
    <hyperlink ref="A1" r:id="rId1" display="https://fund-xp.lu/" xr:uid="{CEAD9087-900A-4979-9BAA-3B336AFAF517}"/>
  </hyperlinks>
  <pageMargins left="0.7" right="0.7" top="0.75" bottom="0.75" header="0.3" footer="0.3"/>
  <pageSetup paperSize="9" orientation="portrait" r:id="rId2"/>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D5C9E-F305-4F00-872F-57C620A720DC}">
  <sheetPr codeName="Sheet11">
    <tabColor rgb="FF005C4D"/>
  </sheetPr>
  <dimension ref="A1:IH22"/>
  <sheetViews>
    <sheetView showGridLines="0" workbookViewId="0">
      <pane ySplit="5" topLeftCell="A6" activePane="bottomLeft" state="frozen"/>
      <selection activeCell="C2" sqref="C2"/>
      <selection pane="bottomLeft" activeCell="B1" sqref="B1"/>
    </sheetView>
  </sheetViews>
  <sheetFormatPr defaultColWidth="0" defaultRowHeight="16.5" zeroHeight="1"/>
  <cols>
    <col min="1" max="1" width="15.140625" style="62" customWidth="1"/>
    <col min="2" max="2" width="55" style="88" customWidth="1"/>
    <col min="3" max="3" width="60.7109375" style="88" bestFit="1" customWidth="1"/>
    <col min="4" max="4" width="67.140625" style="88" bestFit="1" customWidth="1"/>
    <col min="5" max="5" width="11.85546875" style="63" bestFit="1" customWidth="1"/>
    <col min="6" max="6" width="15.140625" style="79" customWidth="1"/>
    <col min="7" max="242" width="56.7109375" style="63" hidden="1" customWidth="1"/>
    <col min="243" max="16384" width="0.140625" style="63" hidden="1"/>
  </cols>
  <sheetData>
    <row r="1" spans="1:5" ht="79.5" customHeight="1">
      <c r="A1" s="78" t="e" vm="2">
        <v>#VALUE!</v>
      </c>
      <c r="B1" s="62"/>
      <c r="C1" s="62"/>
      <c r="D1" s="62"/>
    </row>
    <row r="2" spans="1:5">
      <c r="B2" s="64" t="s">
        <v>1249</v>
      </c>
      <c r="C2" s="65"/>
      <c r="D2" s="65"/>
      <c r="E2" s="65"/>
    </row>
    <row r="3" spans="1:5" ht="3" customHeight="1" thickBot="1">
      <c r="B3" s="95"/>
      <c r="C3" s="95"/>
      <c r="D3" s="95"/>
      <c r="E3" s="96"/>
    </row>
    <row r="4" spans="1:5" ht="17.25" thickTop="1">
      <c r="A4" s="82"/>
      <c r="B4" s="83" t="s">
        <v>1378</v>
      </c>
      <c r="C4" s="84" t="s">
        <v>1379</v>
      </c>
      <c r="D4" s="84" t="s">
        <v>1380</v>
      </c>
      <c r="E4" s="85"/>
    </row>
    <row r="5" spans="1:5" ht="14.1" customHeight="1">
      <c r="B5" s="98" t="s">
        <v>44</v>
      </c>
      <c r="C5" s="98" t="s">
        <v>83</v>
      </c>
      <c r="D5" s="98" t="s">
        <v>51</v>
      </c>
      <c r="E5" s="98" t="s">
        <v>1259</v>
      </c>
    </row>
    <row r="6" spans="1:5">
      <c r="B6" s="141"/>
      <c r="C6" s="141"/>
      <c r="D6" s="128" t="str">
        <f>IF(ISNA(VLOOKUP(B_03.02Table[[#This Row],[Identification code of ICT third-party service provider]],'b_05.01'!B:C,2,0)),"",IF(VLOOKUP(B_03.02Table[[#This Row],[Identification code of ICT third-party service provider]],'b_05.01'!B:C,2,0)=0,"",VLOOKUP(B_03.02Table[[#This Row],[Identification code of ICT third-party service provider]],'b_05.01'!B:C,2,0)))</f>
        <v/>
      </c>
      <c r="E6" s="185"/>
    </row>
    <row r="7" spans="1:5">
      <c r="B7" s="141"/>
      <c r="C7" s="141"/>
      <c r="D7" s="128" t="str">
        <f>IF(ISNA(VLOOKUP(B_03.02Table[[#This Row],[Identification code of ICT third-party service provider]],'b_05.01'!B:C,2,0)),"",IF(VLOOKUP(B_03.02Table[[#This Row],[Identification code of ICT third-party service provider]],'b_05.01'!B:C,2,0)=0,"",VLOOKUP(B_03.02Table[[#This Row],[Identification code of ICT third-party service provider]],'b_05.01'!B:C,2,0)))</f>
        <v/>
      </c>
      <c r="E7" s="182"/>
    </row>
    <row r="8" spans="1:5">
      <c r="B8" s="141"/>
      <c r="C8" s="141"/>
      <c r="D8" s="128" t="str">
        <f>IF(ISNA(VLOOKUP(B_03.02Table[[#This Row],[Identification code of ICT third-party service provider]],'b_05.01'!B:C,2,0)),"",IF(VLOOKUP(B_03.02Table[[#This Row],[Identification code of ICT third-party service provider]],'b_05.01'!B:C,2,0)=0,"",VLOOKUP(B_03.02Table[[#This Row],[Identification code of ICT third-party service provider]],'b_05.01'!B:C,2,0)))</f>
        <v/>
      </c>
      <c r="E8" s="182"/>
    </row>
    <row r="9" spans="1:5">
      <c r="B9" s="141"/>
      <c r="C9" s="141"/>
      <c r="D9" s="128" t="str">
        <f>IF(ISNA(VLOOKUP(B_03.02Table[[#This Row],[Identification code of ICT third-party service provider]],'b_05.01'!B:C,2,0)),"",IF(VLOOKUP(B_03.02Table[[#This Row],[Identification code of ICT third-party service provider]],'b_05.01'!B:C,2,0)=0,"",VLOOKUP(B_03.02Table[[#This Row],[Identification code of ICT third-party service provider]],'b_05.01'!B:C,2,0)))</f>
        <v/>
      </c>
      <c r="E9" s="182"/>
    </row>
    <row r="10" spans="1:5">
      <c r="B10" s="141"/>
      <c r="C10" s="141"/>
      <c r="D10" s="128" t="str">
        <f>IF(ISNA(VLOOKUP(B_03.02Table[[#This Row],[Identification code of ICT third-party service provider]],'b_05.01'!B:C,2,0)),"",IF(VLOOKUP(B_03.02Table[[#This Row],[Identification code of ICT third-party service provider]],'b_05.01'!B:C,2,0)=0,"",VLOOKUP(B_03.02Table[[#This Row],[Identification code of ICT third-party service provider]],'b_05.01'!B:C,2,0)))</f>
        <v/>
      </c>
      <c r="E10" s="182"/>
    </row>
    <row r="11" spans="1:5">
      <c r="B11" s="141"/>
      <c r="C11" s="141"/>
      <c r="D11" s="128" t="str">
        <f>IF(ISNA(VLOOKUP(B_03.02Table[[#This Row],[Identification code of ICT third-party service provider]],'b_05.01'!B:C,2,0)),"",IF(VLOOKUP(B_03.02Table[[#This Row],[Identification code of ICT third-party service provider]],'b_05.01'!B:C,2,0)=0,"",VLOOKUP(B_03.02Table[[#This Row],[Identification code of ICT third-party service provider]],'b_05.01'!B:C,2,0)))</f>
        <v/>
      </c>
      <c r="E11" s="182"/>
    </row>
    <row r="12" spans="1:5">
      <c r="B12" s="141"/>
      <c r="C12" s="141"/>
      <c r="D12" s="128" t="str">
        <f>IF(ISNA(VLOOKUP(B_03.02Table[[#This Row],[Identification code of ICT third-party service provider]],'b_05.01'!B:C,2,0)),"",IF(VLOOKUP(B_03.02Table[[#This Row],[Identification code of ICT third-party service provider]],'b_05.01'!B:C,2,0)=0,"",VLOOKUP(B_03.02Table[[#This Row],[Identification code of ICT third-party service provider]],'b_05.01'!B:C,2,0)))</f>
        <v/>
      </c>
      <c r="E12" s="182"/>
    </row>
    <row r="13" spans="1:5">
      <c r="B13" s="141"/>
      <c r="C13" s="141"/>
      <c r="D13" s="128" t="str">
        <f>IF(ISNA(VLOOKUP(B_03.02Table[[#This Row],[Identification code of ICT third-party service provider]],'b_05.01'!B:C,2,0)),"",IF(VLOOKUP(B_03.02Table[[#This Row],[Identification code of ICT third-party service provider]],'b_05.01'!B:C,2,0)=0,"",VLOOKUP(B_03.02Table[[#This Row],[Identification code of ICT third-party service provider]],'b_05.01'!B:C,2,0)))</f>
        <v/>
      </c>
      <c r="E13" s="182"/>
    </row>
    <row r="14" spans="1:5">
      <c r="B14" s="141"/>
      <c r="C14" s="141"/>
      <c r="D14" s="128" t="str">
        <f>IF(ISNA(VLOOKUP(B_03.02Table[[#This Row],[Identification code of ICT third-party service provider]],'b_05.01'!B:C,2,0)),"",IF(VLOOKUP(B_03.02Table[[#This Row],[Identification code of ICT third-party service provider]],'b_05.01'!B:C,2,0)=0,"",VLOOKUP(B_03.02Table[[#This Row],[Identification code of ICT third-party service provider]],'b_05.01'!B:C,2,0)))</f>
        <v/>
      </c>
      <c r="E14" s="182"/>
    </row>
    <row r="15" spans="1:5">
      <c r="B15" s="141"/>
      <c r="C15" s="141"/>
      <c r="D15" s="128" t="str">
        <f>IF(ISNA(VLOOKUP(B_03.02Table[[#This Row],[Identification code of ICT third-party service provider]],'b_05.01'!B:C,2,0)),"",IF(VLOOKUP(B_03.02Table[[#This Row],[Identification code of ICT third-party service provider]],'b_05.01'!B:C,2,0)=0,"",VLOOKUP(B_03.02Table[[#This Row],[Identification code of ICT third-party service provider]],'b_05.01'!B:C,2,0)))</f>
        <v/>
      </c>
      <c r="E15" s="182"/>
    </row>
    <row r="16" spans="1:5">
      <c r="B16" s="141"/>
      <c r="C16" s="141"/>
      <c r="D16" s="128" t="str">
        <f>IF(ISNA(VLOOKUP(B_03.02Table[[#This Row],[Identification code of ICT third-party service provider]],'b_05.01'!B:C,2,0)),"",IF(VLOOKUP(B_03.02Table[[#This Row],[Identification code of ICT third-party service provider]],'b_05.01'!B:C,2,0)=0,"",VLOOKUP(B_03.02Table[[#This Row],[Identification code of ICT third-party service provider]],'b_05.01'!B:C,2,0)))</f>
        <v/>
      </c>
      <c r="E16" s="182"/>
    </row>
    <row r="17" spans="2:5" ht="17.25" thickBot="1">
      <c r="B17" s="63">
        <f>SUBTOTAL(103,B_03.02Table[Contractual arrangement reference number])</f>
        <v>0</v>
      </c>
      <c r="C17" s="63"/>
      <c r="D17" s="63"/>
      <c r="E17" s="74">
        <f>SUBTOTAL(103,B_03.02Table[Errors])</f>
        <v>0</v>
      </c>
    </row>
    <row r="18" spans="2:5" ht="17.25" thickTop="1"/>
    <row r="19" spans="2:5">
      <c r="B19" s="77" t="s">
        <v>1299</v>
      </c>
    </row>
    <row r="20" spans="2:5"/>
    <row r="21" spans="2:5">
      <c r="B21" s="88" t="s">
        <v>1320</v>
      </c>
    </row>
    <row r="22" spans="2:5"/>
  </sheetData>
  <sheetProtection algorithmName="SHA-512" hashValue="K52yMAZDJQYD3iZB7UJZDZbgjMo7+ZtJAilXkAIwNXKCWK0xYX9ZJGG1xE24UNowUT7btfbytDCbMPHhZCVJ+Q==" saltValue="KuGZ4NT+2vguGer6hoHwbQ==" spinCount="100000" sheet="1" objects="1" scenarios="1"/>
  <conditionalFormatting sqref="E17">
    <cfRule type="cellIs" dxfId="3" priority="1" operator="notEqual">
      <formula>0</formula>
    </cfRule>
  </conditionalFormatting>
  <dataValidations count="2">
    <dataValidation type="list" allowBlank="1" showInputMessage="1" showErrorMessage="1" sqref="B6:B16" xr:uid="{F3F0C2DC-20A2-4570-9D26-2D3751CF841C}">
      <formula1>INDIRECT("B_02.02Table[Contractual arrangement reference number]")</formula1>
    </dataValidation>
    <dataValidation type="list" allowBlank="1" showInputMessage="1" showErrorMessage="1" sqref="C6:C16" xr:uid="{4EF022EB-0C4D-4EF2-8A5C-008D15E9F769}">
      <formula1>INDIRECT("B_05.01Table[Identification code of ICT third-party service provider]")</formula1>
    </dataValidation>
  </dataValidations>
  <hyperlinks>
    <hyperlink ref="A1" r:id="rId1" display="https://fund-xp.lu/" xr:uid="{78989BE3-6EC7-4593-96BB-C4DD66874CDD}"/>
  </hyperlinks>
  <pageMargins left="0.7" right="0.7" top="0.75" bottom="0.75" header="0.3" footer="0.3"/>
  <pageSetup paperSize="9" orientation="portrait" r:id="rId2"/>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18CF675F-6C97-45DA-9961-5FF3783C245C}">
          <x14:formula1>
            <xm:f>'Drop down'!$BE$2:$BE$7</xm:f>
          </x14:formula1>
          <xm:sqref>D8:D16 D7 D6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B2C14-63B1-43BA-9709-CFAE98B79804}">
  <sheetPr codeName="Sheet12">
    <tabColor rgb="FF005C4D"/>
  </sheetPr>
  <dimension ref="A1:F21"/>
  <sheetViews>
    <sheetView showGridLines="0" workbookViewId="0">
      <pane ySplit="5" topLeftCell="A6" activePane="bottomLeft" state="frozen"/>
      <selection activeCell="C2" sqref="C2"/>
      <selection pane="bottomLeft" activeCell="B1" sqref="B1"/>
    </sheetView>
  </sheetViews>
  <sheetFormatPr defaultColWidth="0" defaultRowHeight="16.5" zeroHeight="1"/>
  <cols>
    <col min="1" max="1" width="15.140625" style="62" customWidth="1"/>
    <col min="2" max="2" width="54" style="88" customWidth="1"/>
    <col min="3" max="3" width="45.28515625" style="88" bestFit="1" customWidth="1"/>
    <col min="4" max="4" width="69.140625" style="63" customWidth="1"/>
    <col min="5" max="5" width="15.140625" style="79" customWidth="1"/>
    <col min="6" max="6" width="0" style="63" hidden="1" customWidth="1"/>
    <col min="7" max="16384" width="5.7109375" style="63" hidden="1"/>
  </cols>
  <sheetData>
    <row r="1" spans="1:4" ht="79.5" customHeight="1">
      <c r="A1" s="78" t="e" vm="2">
        <v>#VALUE!</v>
      </c>
      <c r="B1" s="62"/>
      <c r="C1" s="62"/>
    </row>
    <row r="2" spans="1:4">
      <c r="B2" s="101" t="s">
        <v>1250</v>
      </c>
      <c r="C2" s="65"/>
      <c r="D2" s="65"/>
    </row>
    <row r="3" spans="1:4" ht="3" customHeight="1" thickBot="1">
      <c r="B3" s="80"/>
      <c r="C3" s="80"/>
    </row>
    <row r="4" spans="1:4" ht="17.25" thickTop="1">
      <c r="A4" s="82"/>
      <c r="B4" s="83" t="s">
        <v>1381</v>
      </c>
      <c r="C4" s="84" t="s">
        <v>1382</v>
      </c>
      <c r="D4" s="97"/>
    </row>
    <row r="5" spans="1:4" ht="14.1" customHeight="1">
      <c r="B5" s="98" t="s">
        <v>44</v>
      </c>
      <c r="C5" s="98" t="s">
        <v>84</v>
      </c>
      <c r="D5" s="98" t="s">
        <v>1259</v>
      </c>
    </row>
    <row r="6" spans="1:4">
      <c r="B6" s="141"/>
      <c r="C6" s="141"/>
      <c r="D6" s="185"/>
    </row>
    <row r="7" spans="1:4">
      <c r="B7" s="141"/>
      <c r="C7" s="141"/>
      <c r="D7" s="185"/>
    </row>
    <row r="8" spans="1:4">
      <c r="B8" s="141"/>
      <c r="C8" s="141"/>
      <c r="D8" s="185"/>
    </row>
    <row r="9" spans="1:4">
      <c r="B9" s="141"/>
      <c r="C9" s="141"/>
      <c r="D9" s="182"/>
    </row>
    <row r="10" spans="1:4">
      <c r="B10" s="141"/>
      <c r="C10" s="141"/>
      <c r="D10" s="182"/>
    </row>
    <row r="11" spans="1:4">
      <c r="B11" s="141"/>
      <c r="C11" s="141"/>
      <c r="D11" s="182"/>
    </row>
    <row r="12" spans="1:4">
      <c r="B12" s="141"/>
      <c r="C12" s="141"/>
      <c r="D12" s="182"/>
    </row>
    <row r="13" spans="1:4">
      <c r="B13" s="141"/>
      <c r="C13" s="141"/>
      <c r="D13" s="182"/>
    </row>
    <row r="14" spans="1:4">
      <c r="B14" s="141"/>
      <c r="C14" s="141"/>
      <c r="D14" s="182"/>
    </row>
    <row r="15" spans="1:4" ht="17.25" thickBot="1">
      <c r="B15" s="63">
        <f>SUBTOTAL(103,B_03.03Table[Contractual arrangement reference number])</f>
        <v>0</v>
      </c>
      <c r="C15" s="63"/>
      <c r="D15" s="74">
        <f>SUBTOTAL(103,B_03.03Table[Errors])</f>
        <v>0</v>
      </c>
    </row>
    <row r="16" spans="1:4" ht="17.25" thickTop="1"/>
    <row r="17" spans="2:2">
      <c r="B17" s="77" t="s">
        <v>1299</v>
      </c>
    </row>
    <row r="18" spans="2:2"/>
    <row r="19" spans="2:2">
      <c r="B19" s="88" t="s">
        <v>1321</v>
      </c>
    </row>
    <row r="20" spans="2:2">
      <c r="B20" s="88" t="s">
        <v>1322</v>
      </c>
    </row>
    <row r="21" spans="2:2"/>
  </sheetData>
  <conditionalFormatting sqref="D15">
    <cfRule type="cellIs" dxfId="2" priority="1" operator="notEqual">
      <formula>0</formula>
    </cfRule>
  </conditionalFormatting>
  <dataValidations count="2">
    <dataValidation type="list" allowBlank="1" showInputMessage="1" showErrorMessage="1" sqref="B7:B14 B6" xr:uid="{4E00B187-30A4-4373-9B7B-702254349B4F}">
      <formula1>INDIRECT("B_02.02Table[Contractual arrangement reference number]")</formula1>
    </dataValidation>
    <dataValidation type="list" allowBlank="1" showInputMessage="1" showErrorMessage="1" sqref="C7:C14 C6" xr:uid="{2B94B2E2-4C0D-46F9-82D7-0B824E090156}">
      <formula1>INDIRECT("B_01.02Table[LEI of the entity]")</formula1>
    </dataValidation>
  </dataValidations>
  <hyperlinks>
    <hyperlink ref="A1" r:id="rId1" display="https://fund-xp.lu/" xr:uid="{11169868-1BDA-43F6-A2C5-F47A585E5CC5}"/>
  </hyperlinks>
  <pageMargins left="0.7" right="0.7" top="0.75" bottom="0.75" header="0.3" footer="0.3"/>
  <pageSetup paperSize="9" orientation="portrait" r:id="rId2"/>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tableParts count="1">
    <tablePart r:id="rId3"/>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10490-C22A-4315-B25F-9188E2443D82}">
  <sheetPr codeName="Sheet15">
    <tabColor rgb="FF005C4D"/>
  </sheetPr>
  <dimension ref="A1:J59"/>
  <sheetViews>
    <sheetView showGridLines="0" workbookViewId="0">
      <pane ySplit="5" topLeftCell="A6" activePane="bottomLeft" state="frozen"/>
      <selection activeCell="C2" sqref="C2"/>
      <selection pane="bottomLeft" activeCell="B1" sqref="B1"/>
    </sheetView>
  </sheetViews>
  <sheetFormatPr defaultColWidth="0" defaultRowHeight="16.5" zeroHeight="1"/>
  <cols>
    <col min="1" max="1" width="15.140625" style="62" customWidth="1"/>
    <col min="2" max="2" width="55.7109375" style="88" customWidth="1"/>
    <col min="3" max="3" width="26" style="88" bestFit="1" customWidth="1"/>
    <col min="4" max="4" width="64.7109375" style="88" bestFit="1" customWidth="1"/>
    <col min="5" max="5" width="67.140625" style="88" bestFit="1" customWidth="1"/>
    <col min="6" max="6" width="16" style="63" bestFit="1" customWidth="1"/>
    <col min="7" max="7" width="73.140625" style="88" bestFit="1" customWidth="1"/>
    <col min="8" max="8" width="75.5703125" style="88" bestFit="1" customWidth="1"/>
    <col min="9" max="9" width="11.85546875" style="63" bestFit="1" customWidth="1"/>
    <col min="10" max="10" width="15.140625" style="63" customWidth="1"/>
    <col min="11" max="16384" width="5.7109375" style="63" hidden="1"/>
  </cols>
  <sheetData>
    <row r="1" spans="1:9" ht="80.25" customHeight="1">
      <c r="A1" s="78" t="e" vm="2">
        <v>#VALUE!</v>
      </c>
      <c r="B1" s="62"/>
      <c r="C1" s="62"/>
      <c r="D1" s="62"/>
      <c r="E1" s="62"/>
      <c r="F1" s="62"/>
      <c r="G1" s="62"/>
      <c r="H1" s="62"/>
    </row>
    <row r="2" spans="1:9">
      <c r="B2" s="101" t="s">
        <v>1254</v>
      </c>
      <c r="C2" s="107"/>
      <c r="D2" s="107"/>
      <c r="E2" s="107"/>
      <c r="F2" s="107"/>
      <c r="G2" s="107"/>
      <c r="H2" s="107"/>
      <c r="I2" s="107"/>
    </row>
    <row r="3" spans="1:9" ht="3" customHeight="1" thickBot="1">
      <c r="B3" s="80"/>
      <c r="C3" s="80"/>
      <c r="D3" s="80"/>
      <c r="E3" s="80"/>
      <c r="F3" s="80"/>
      <c r="G3" s="80"/>
      <c r="H3" s="80"/>
      <c r="I3" s="81"/>
    </row>
    <row r="4" spans="1:9" ht="17.25" thickTop="1">
      <c r="A4" s="82"/>
      <c r="B4" s="83" t="s">
        <v>1389</v>
      </c>
      <c r="C4" s="84" t="s">
        <v>1390</v>
      </c>
      <c r="D4" s="84" t="s">
        <v>1391</v>
      </c>
      <c r="E4" s="84" t="s">
        <v>1392</v>
      </c>
      <c r="F4" s="84" t="s">
        <v>1393</v>
      </c>
      <c r="G4" s="84" t="s">
        <v>1394</v>
      </c>
      <c r="H4" s="84" t="s">
        <v>1395</v>
      </c>
      <c r="I4" s="108"/>
    </row>
    <row r="5" spans="1:9">
      <c r="B5" s="98" t="s">
        <v>44</v>
      </c>
      <c r="C5" s="98" t="s">
        <v>98</v>
      </c>
      <c r="D5" s="98" t="s">
        <v>50</v>
      </c>
      <c r="E5" s="98" t="s">
        <v>51</v>
      </c>
      <c r="F5" s="98" t="s">
        <v>94</v>
      </c>
      <c r="G5" s="98" t="s">
        <v>95</v>
      </c>
      <c r="H5" s="98" t="s">
        <v>96</v>
      </c>
      <c r="I5" s="98" t="s">
        <v>1259</v>
      </c>
    </row>
    <row r="6" spans="1:9">
      <c r="B6" s="180"/>
      <c r="C6" s="189"/>
      <c r="D6" s="141"/>
      <c r="E6" s="128" t="str">
        <f>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f>
        <v/>
      </c>
      <c r="F6" s="177"/>
      <c r="G6" s="141"/>
      <c r="H6" s="141"/>
      <c r="I6" s="185"/>
    </row>
    <row r="7" spans="1:9">
      <c r="B7" s="180"/>
      <c r="C7" s="189"/>
      <c r="D7" s="141"/>
      <c r="E7" s="128" t="str">
        <f>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f>
        <v/>
      </c>
      <c r="F7" s="177"/>
      <c r="G7" s="141"/>
      <c r="H7" s="141"/>
      <c r="I7" s="182"/>
    </row>
    <row r="8" spans="1:9">
      <c r="B8" s="180"/>
      <c r="C8" s="189"/>
      <c r="D8" s="141"/>
      <c r="E8" s="128" t="str">
        <f>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f>
        <v/>
      </c>
      <c r="F8" s="177"/>
      <c r="G8" s="141"/>
      <c r="H8" s="141"/>
      <c r="I8" s="185"/>
    </row>
    <row r="9" spans="1:9">
      <c r="B9" s="180"/>
      <c r="C9" s="189"/>
      <c r="D9" s="141"/>
      <c r="E9" s="128" t="str">
        <f>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f>
        <v/>
      </c>
      <c r="F9" s="177"/>
      <c r="G9" s="141"/>
      <c r="H9" s="141"/>
      <c r="I9" s="182"/>
    </row>
    <row r="10" spans="1:9">
      <c r="B10" s="180"/>
      <c r="C10" s="189"/>
      <c r="D10" s="141"/>
      <c r="E10" s="128" t="str">
        <f>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f>
        <v/>
      </c>
      <c r="F10" s="177"/>
      <c r="G10" s="141"/>
      <c r="H10" s="141"/>
      <c r="I10" s="182"/>
    </row>
    <row r="11" spans="1:9">
      <c r="B11" s="180"/>
      <c r="C11" s="189"/>
      <c r="D11" s="141"/>
      <c r="E11" s="128" t="str">
        <f>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f>
        <v/>
      </c>
      <c r="F11" s="177"/>
      <c r="G11" s="141"/>
      <c r="H11" s="141"/>
      <c r="I11" s="182"/>
    </row>
    <row r="12" spans="1:9">
      <c r="B12" s="180"/>
      <c r="C12" s="189"/>
      <c r="D12" s="141"/>
      <c r="E12" s="128" t="str">
        <f>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f>
        <v/>
      </c>
      <c r="F12" s="177"/>
      <c r="G12" s="141"/>
      <c r="H12" s="141"/>
      <c r="I12" s="182"/>
    </row>
    <row r="13" spans="1:9">
      <c r="B13" s="180"/>
      <c r="C13" s="189"/>
      <c r="D13" s="141"/>
      <c r="E13" s="128" t="str">
        <f>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f>
        <v/>
      </c>
      <c r="F13" s="177"/>
      <c r="G13" s="141"/>
      <c r="H13" s="141"/>
      <c r="I13" s="182"/>
    </row>
    <row r="14" spans="1:9">
      <c r="B14" s="180"/>
      <c r="C14" s="189"/>
      <c r="D14" s="141"/>
      <c r="E14" s="128" t="str">
        <f>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f>
        <v/>
      </c>
      <c r="F14" s="177"/>
      <c r="G14" s="141"/>
      <c r="H14" s="141"/>
      <c r="I14" s="182"/>
    </row>
    <row r="15" spans="1:9">
      <c r="B15" s="180"/>
      <c r="C15" s="189"/>
      <c r="D15" s="141"/>
      <c r="E15" s="128" t="str">
        <f>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f>
        <v/>
      </c>
      <c r="F15" s="177"/>
      <c r="G15" s="141"/>
      <c r="H15" s="141"/>
      <c r="I15" s="182"/>
    </row>
    <row r="16" spans="1:9">
      <c r="B16" s="180"/>
      <c r="C16" s="189"/>
      <c r="D16" s="141"/>
      <c r="E16" s="128" t="str">
        <f>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f>
        <v/>
      </c>
      <c r="F16" s="177"/>
      <c r="G16" s="141"/>
      <c r="H16" s="141"/>
      <c r="I16" s="182"/>
    </row>
    <row r="17" spans="2:9">
      <c r="B17" s="180"/>
      <c r="C17" s="189"/>
      <c r="D17" s="141"/>
      <c r="E17" s="128" t="str">
        <f>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f>
        <v/>
      </c>
      <c r="F17" s="177"/>
      <c r="G17" s="141"/>
      <c r="H17" s="141"/>
      <c r="I17" s="182"/>
    </row>
    <row r="18" spans="2:9">
      <c r="B18" s="180"/>
      <c r="C18" s="189"/>
      <c r="D18" s="141"/>
      <c r="E18" s="128" t="str">
        <f>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f>
        <v/>
      </c>
      <c r="F18" s="177"/>
      <c r="G18" s="141"/>
      <c r="H18" s="141"/>
      <c r="I18" s="182"/>
    </row>
    <row r="19" spans="2:9">
      <c r="B19" s="180"/>
      <c r="C19" s="189"/>
      <c r="D19" s="141"/>
      <c r="E19" s="128" t="str">
        <f>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f>
        <v/>
      </c>
      <c r="F19" s="177"/>
      <c r="G19" s="141"/>
      <c r="H19" s="141"/>
      <c r="I19" s="182"/>
    </row>
    <row r="20" spans="2:9">
      <c r="B20" s="180"/>
      <c r="C20" s="189"/>
      <c r="D20" s="141"/>
      <c r="E20" s="128" t="str">
        <f>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f>
        <v/>
      </c>
      <c r="F20" s="177"/>
      <c r="G20" s="141"/>
      <c r="H20" s="141"/>
      <c r="I20" s="182"/>
    </row>
    <row r="21" spans="2:9">
      <c r="B21" s="180"/>
      <c r="C21" s="189"/>
      <c r="D21" s="141"/>
      <c r="E21" s="128" t="str">
        <f>IF(ISNA(VLOOKUP(B_05.02Table[[#This Row],[Identification code of the ICT third-party service provider]],'b_05.01'!B:C,2,0)),"",IF(VLOOKUP(B_05.02Table[[#This Row],[Identification code of the ICT third-party service provider]],'b_05.01'!B:C,2,0)=0,"",VLOOKUP(B_05.02Table[[#This Row],[Identification code of the ICT third-party service provider]],'b_05.01'!B:C,2,0)))</f>
        <v/>
      </c>
      <c r="F21" s="177"/>
      <c r="G21" s="141"/>
      <c r="H21" s="141"/>
      <c r="I21" s="182"/>
    </row>
    <row r="22" spans="2:9" ht="17.25" thickBot="1">
      <c r="B22" s="63">
        <f>SUBTOTAL(103,B_05.02Table[Contractual arrangement reference number])</f>
        <v>0</v>
      </c>
      <c r="C22" s="63"/>
      <c r="D22" s="63"/>
      <c r="E22" s="63"/>
      <c r="G22" s="63"/>
      <c r="H22" s="63"/>
      <c r="I22" s="74">
        <f>SUBTOTAL(103,B_05.02Table[Errors])</f>
        <v>0</v>
      </c>
    </row>
    <row r="23" spans="2:9" ht="17.25" thickTop="1"/>
    <row r="24" spans="2:9">
      <c r="B24" s="77" t="s">
        <v>1299</v>
      </c>
    </row>
    <row r="25" spans="2:9"/>
    <row r="26" spans="2:9">
      <c r="B26" s="88" t="s">
        <v>1330</v>
      </c>
    </row>
    <row r="27" spans="2:9">
      <c r="B27" s="88" t="s">
        <v>1331</v>
      </c>
    </row>
    <row r="28" spans="2:9"/>
    <row r="29" spans="2:9">
      <c r="B29" s="88" t="s">
        <v>1332</v>
      </c>
    </row>
    <row r="30" spans="2:9">
      <c r="B30" s="88" t="s">
        <v>1333</v>
      </c>
    </row>
    <row r="31" spans="2:9">
      <c r="B31" s="88" t="s">
        <v>1334</v>
      </c>
    </row>
    <row r="32" spans="2:9"/>
    <row r="33" spans="2:2">
      <c r="B33" s="88" t="s">
        <v>1336</v>
      </c>
    </row>
    <row r="34" spans="2:2">
      <c r="B34" s="88" t="s">
        <v>1335</v>
      </c>
    </row>
    <row r="35" spans="2:2"/>
    <row r="36" spans="2:2">
      <c r="B36" s="88" t="s">
        <v>1337</v>
      </c>
    </row>
    <row r="37" spans="2:2">
      <c r="B37" s="88" t="s">
        <v>1339</v>
      </c>
    </row>
    <row r="38" spans="2:2">
      <c r="B38" s="88" t="s">
        <v>1338</v>
      </c>
    </row>
    <row r="39" spans="2:2"/>
    <row r="40" spans="2:2">
      <c r="B40" s="88" t="s">
        <v>1340</v>
      </c>
    </row>
    <row r="41" spans="2:2"/>
    <row r="42" spans="2:2"/>
    <row r="43" spans="2:2"/>
    <row r="44" spans="2:2"/>
    <row r="45" spans="2:2"/>
    <row r="46" spans="2:2"/>
    <row r="47" spans="2:2"/>
    <row r="48" spans="2:2"/>
    <row r="49"/>
    <row r="50"/>
    <row r="51"/>
    <row r="52"/>
    <row r="53"/>
    <row r="54"/>
    <row r="55"/>
    <row r="56"/>
    <row r="57"/>
    <row r="58"/>
    <row r="59"/>
  </sheetData>
  <sheetProtection algorithmName="SHA-512" hashValue="cAkU1cOZRUONjboyUHJqUNFskIGo5LdJjoGnoNkxHCbRKV1uWj4fb35EuhKr4rbqDlxmKaXRQeC4iueg5NqWtw==" saltValue="gj0gSpoU8xJqGRTFC958IA==" spinCount="100000" sheet="1" objects="1" scenarios="1"/>
  <dataConsolidate link="1"/>
  <conditionalFormatting sqref="I22">
    <cfRule type="cellIs" dxfId="1" priority="1" operator="notEqual">
      <formula>0</formula>
    </cfRule>
  </conditionalFormatting>
  <dataValidations count="2">
    <dataValidation type="list" allowBlank="1" showInputMessage="1" showErrorMessage="1" sqref="D6:D21" xr:uid="{9305CEDA-4FA5-4D98-ABA3-86DF3542D6D7}">
      <formula1>INDIRECT("B_05.01Table[Identification code of ICT third-party service provider]")</formula1>
    </dataValidation>
    <dataValidation type="list" allowBlank="1" showInputMessage="1" showErrorMessage="1" sqref="B6:B21" xr:uid="{4B70B384-17D2-47F7-B645-77D8E56F406E}">
      <formula1>INDIRECT("B_02.01Table[Contractual arrangement reference number]")</formula1>
    </dataValidation>
  </dataValidations>
  <hyperlinks>
    <hyperlink ref="A1" r:id="rId1" display="https://fund-xp.lu/" xr:uid="{07E6F1F1-2463-40AC-9790-00A55AD50F8A}"/>
  </hyperlinks>
  <pageMargins left="0.7" right="0.7" top="0.75" bottom="0.75" header="0.3" footer="0.3"/>
  <pageSetup paperSize="9" orientation="portrait" r:id="rId2"/>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3"/>
  <legacyDrawing r:id="rId4"/>
  <tableParts count="1">
    <tablePart r:id="rId5"/>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0000000}">
          <x14:formula1>
            <xm:f>'Drop down'!$H$2:$H$20</xm:f>
          </x14:formula1>
          <xm:sqref>C6:C21</xm:sqref>
        </x14:dataValidation>
        <x14:dataValidation type="list" allowBlank="1" showInputMessage="1" showErrorMessage="1" xr:uid="{82063F9A-FC4E-4E50-9EB3-D4C1E9C93DE3}">
          <x14:formula1>
            <xm:f>'Drop down'!$BE$2:$BE$7</xm:f>
          </x14:formula1>
          <xm:sqref>E8 E9:E21 E7 E6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46E1-9DE1-40B4-85E3-7D8A46EC101E}">
  <sheetPr codeName="Sheet17">
    <tabColor rgb="FF005C4D"/>
  </sheetPr>
  <dimension ref="A1:O41"/>
  <sheetViews>
    <sheetView showGridLines="0" zoomScaleNormal="100" workbookViewId="0">
      <pane ySplit="5" topLeftCell="A6" activePane="bottomLeft" state="frozen"/>
      <selection activeCell="C2" sqref="C2"/>
      <selection pane="bottomLeft" activeCell="B1" sqref="B1"/>
    </sheetView>
  </sheetViews>
  <sheetFormatPr defaultColWidth="0" defaultRowHeight="16.5" zeroHeight="1"/>
  <cols>
    <col min="1" max="1" width="15.140625" style="62" customWidth="1"/>
    <col min="2" max="2" width="74.42578125" style="88" customWidth="1"/>
    <col min="3" max="3" width="64.7109375" style="88" bestFit="1" customWidth="1"/>
    <col min="4" max="4" width="67.140625" style="88" bestFit="1" customWidth="1"/>
    <col min="5" max="5" width="26" style="63" bestFit="1" customWidth="1"/>
    <col min="6" max="6" width="61.7109375" style="63" bestFit="1" customWidth="1"/>
    <col min="7" max="7" width="116.140625" style="63" bestFit="1" customWidth="1"/>
    <col min="8" max="8" width="67.7109375" style="76" bestFit="1" customWidth="1"/>
    <col min="9" max="9" width="30.5703125" style="63" bestFit="1" customWidth="1"/>
    <col min="10" max="10" width="63.140625" style="63" bestFit="1" customWidth="1"/>
    <col min="11" max="11" width="47.5703125" style="63" bestFit="1" customWidth="1"/>
    <col min="12" max="12" width="72.5703125" style="63" bestFit="1" customWidth="1"/>
    <col min="13" max="13" width="42.42578125" style="88" bestFit="1" customWidth="1"/>
    <col min="14" max="14" width="88.28515625" style="63" customWidth="1"/>
    <col min="15" max="15" width="15.140625" style="79" customWidth="1"/>
    <col min="16" max="16384" width="5.7109375" style="63" hidden="1"/>
  </cols>
  <sheetData>
    <row r="1" spans="1:14" ht="79.5" customHeight="1">
      <c r="A1" s="78" t="e" vm="2">
        <v>#VALUE!</v>
      </c>
      <c r="B1" s="62"/>
      <c r="C1" s="62"/>
      <c r="D1" s="62"/>
      <c r="E1" s="62"/>
      <c r="F1" s="62"/>
      <c r="G1" s="62"/>
      <c r="H1" s="62"/>
      <c r="I1" s="62"/>
      <c r="J1" s="62"/>
      <c r="K1" s="62"/>
      <c r="L1" s="62"/>
      <c r="M1" s="62"/>
    </row>
    <row r="2" spans="1:14">
      <c r="B2" s="107" t="s">
        <v>1256</v>
      </c>
      <c r="C2" s="107"/>
      <c r="D2" s="107"/>
      <c r="E2" s="107"/>
      <c r="F2" s="107"/>
      <c r="G2" s="107"/>
      <c r="H2" s="107"/>
      <c r="I2" s="107"/>
      <c r="J2" s="107"/>
      <c r="K2" s="107"/>
      <c r="L2" s="107"/>
      <c r="M2" s="107"/>
      <c r="N2" s="107"/>
    </row>
    <row r="3" spans="1:14" ht="3" customHeight="1" thickBot="1">
      <c r="B3" s="80"/>
      <c r="C3" s="80"/>
      <c r="D3" s="80"/>
      <c r="E3" s="80"/>
      <c r="F3" s="80"/>
      <c r="G3" s="80"/>
      <c r="H3" s="80"/>
      <c r="I3" s="80"/>
      <c r="J3" s="80"/>
      <c r="K3" s="80"/>
      <c r="L3" s="80"/>
      <c r="M3" s="80"/>
      <c r="N3" s="96"/>
    </row>
    <row r="4" spans="1:14" ht="17.25" thickTop="1">
      <c r="A4" s="82"/>
      <c r="B4" s="83" t="s">
        <v>1410</v>
      </c>
      <c r="C4" s="84" t="s">
        <v>1411</v>
      </c>
      <c r="D4" s="84" t="s">
        <v>1412</v>
      </c>
      <c r="E4" s="84" t="s">
        <v>1413</v>
      </c>
      <c r="F4" s="84" t="s">
        <v>1414</v>
      </c>
      <c r="G4" s="84" t="s">
        <v>1193</v>
      </c>
      <c r="H4" s="84" t="s">
        <v>1415</v>
      </c>
      <c r="I4" s="84" t="s">
        <v>1416</v>
      </c>
      <c r="J4" s="84" t="s">
        <v>1417</v>
      </c>
      <c r="K4" s="84" t="s">
        <v>1418</v>
      </c>
      <c r="L4" s="84" t="s">
        <v>1419</v>
      </c>
      <c r="M4" s="84" t="s">
        <v>1300</v>
      </c>
      <c r="N4" s="111"/>
    </row>
    <row r="5" spans="1:14">
      <c r="B5" s="98" t="s">
        <v>44</v>
      </c>
      <c r="C5" s="98" t="s">
        <v>50</v>
      </c>
      <c r="D5" s="98" t="s">
        <v>51</v>
      </c>
      <c r="E5" s="98" t="s">
        <v>54</v>
      </c>
      <c r="F5" s="98" t="s">
        <v>1435</v>
      </c>
      <c r="G5" s="98" t="s">
        <v>115</v>
      </c>
      <c r="H5" s="98" t="s">
        <v>116</v>
      </c>
      <c r="I5" s="98" t="s">
        <v>118</v>
      </c>
      <c r="J5" s="98" t="s">
        <v>119</v>
      </c>
      <c r="K5" s="98" t="s">
        <v>1436</v>
      </c>
      <c r="L5" s="98" t="s">
        <v>121</v>
      </c>
      <c r="M5" s="98" t="s">
        <v>122</v>
      </c>
      <c r="N5" s="98" t="s">
        <v>1259</v>
      </c>
    </row>
    <row r="6" spans="1:14">
      <c r="B6" s="141"/>
      <c r="C6" s="141"/>
      <c r="D6"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6" s="177"/>
      <c r="F6" s="177"/>
      <c r="G6" s="177"/>
      <c r="H6" s="176"/>
      <c r="I6" s="177"/>
      <c r="J6" s="177"/>
      <c r="K6" s="177"/>
      <c r="L6" s="177"/>
      <c r="M6" s="141"/>
      <c r="N6" s="185"/>
    </row>
    <row r="7" spans="1:14">
      <c r="B7" s="141"/>
      <c r="C7" s="141"/>
      <c r="D7"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7" s="177"/>
      <c r="F7" s="177"/>
      <c r="G7" s="177"/>
      <c r="H7" s="176"/>
      <c r="I7" s="177"/>
      <c r="J7" s="177"/>
      <c r="K7" s="177"/>
      <c r="L7" s="177"/>
      <c r="M7" s="141"/>
      <c r="N7" s="185"/>
    </row>
    <row r="8" spans="1:14">
      <c r="B8" s="141"/>
      <c r="C8" s="141"/>
      <c r="D8"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8" s="177"/>
      <c r="F8" s="177"/>
      <c r="G8" s="177"/>
      <c r="H8" s="176"/>
      <c r="I8" s="177"/>
      <c r="J8" s="177"/>
      <c r="K8" s="177"/>
      <c r="L8" s="177"/>
      <c r="M8" s="141"/>
      <c r="N8" s="185"/>
    </row>
    <row r="9" spans="1:14">
      <c r="B9" s="141"/>
      <c r="C9" s="141"/>
      <c r="D9"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9" s="177"/>
      <c r="F9" s="177"/>
      <c r="G9" s="177"/>
      <c r="H9" s="176"/>
      <c r="I9" s="177"/>
      <c r="J9" s="177"/>
      <c r="K9" s="177"/>
      <c r="L9" s="177"/>
      <c r="M9" s="141"/>
      <c r="N9" s="185"/>
    </row>
    <row r="10" spans="1:14">
      <c r="B10" s="141"/>
      <c r="C10" s="141"/>
      <c r="D10"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10" s="177"/>
      <c r="F10" s="177"/>
      <c r="G10" s="177"/>
      <c r="H10" s="176"/>
      <c r="I10" s="177"/>
      <c r="J10" s="177"/>
      <c r="K10" s="177"/>
      <c r="L10" s="177"/>
      <c r="M10" s="141"/>
      <c r="N10" s="185"/>
    </row>
    <row r="11" spans="1:14">
      <c r="B11" s="141"/>
      <c r="C11" s="141"/>
      <c r="D11"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11" s="177"/>
      <c r="F11" s="177"/>
      <c r="G11" s="177"/>
      <c r="H11" s="176"/>
      <c r="I11" s="177"/>
      <c r="J11" s="177"/>
      <c r="K11" s="177"/>
      <c r="L11" s="177"/>
      <c r="M11" s="141"/>
      <c r="N11" s="185"/>
    </row>
    <row r="12" spans="1:14">
      <c r="B12" s="141"/>
      <c r="C12" s="141"/>
      <c r="D12"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12" s="177"/>
      <c r="F12" s="177"/>
      <c r="G12" s="177"/>
      <c r="H12" s="176"/>
      <c r="I12" s="177"/>
      <c r="J12" s="177"/>
      <c r="K12" s="177"/>
      <c r="L12" s="177"/>
      <c r="M12" s="141"/>
      <c r="N12" s="185"/>
    </row>
    <row r="13" spans="1:14">
      <c r="B13" s="141"/>
      <c r="C13" s="141"/>
      <c r="D13"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13" s="177"/>
      <c r="F13" s="177"/>
      <c r="G13" s="177"/>
      <c r="H13" s="176"/>
      <c r="I13" s="177"/>
      <c r="J13" s="177"/>
      <c r="K13" s="177"/>
      <c r="L13" s="177"/>
      <c r="M13" s="141"/>
      <c r="N13" s="185"/>
    </row>
    <row r="14" spans="1:14">
      <c r="B14" s="141"/>
      <c r="C14" s="141"/>
      <c r="D14"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14" s="177"/>
      <c r="F14" s="177"/>
      <c r="G14" s="177"/>
      <c r="H14" s="176"/>
      <c r="I14" s="177"/>
      <c r="J14" s="177"/>
      <c r="K14" s="177"/>
      <c r="L14" s="177"/>
      <c r="M14" s="141"/>
      <c r="N14" s="185"/>
    </row>
    <row r="15" spans="1:14">
      <c r="B15" s="141"/>
      <c r="C15" s="141"/>
      <c r="D15"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15" s="177"/>
      <c r="F15" s="177"/>
      <c r="G15" s="177"/>
      <c r="H15" s="176"/>
      <c r="I15" s="177"/>
      <c r="J15" s="177"/>
      <c r="K15" s="177"/>
      <c r="L15" s="177"/>
      <c r="M15" s="141"/>
      <c r="N15" s="185"/>
    </row>
    <row r="16" spans="1:14">
      <c r="B16" s="141"/>
      <c r="C16" s="141"/>
      <c r="D16"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16" s="177"/>
      <c r="F16" s="177"/>
      <c r="G16" s="177"/>
      <c r="H16" s="176"/>
      <c r="I16" s="177"/>
      <c r="J16" s="177"/>
      <c r="K16" s="177"/>
      <c r="L16" s="177"/>
      <c r="M16" s="141"/>
      <c r="N16" s="185"/>
    </row>
    <row r="17" spans="2:14">
      <c r="B17" s="141"/>
      <c r="C17" s="141"/>
      <c r="D17"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17" s="177"/>
      <c r="F17" s="177"/>
      <c r="G17" s="177"/>
      <c r="H17" s="176"/>
      <c r="I17" s="177"/>
      <c r="J17" s="177"/>
      <c r="K17" s="177"/>
      <c r="L17" s="177"/>
      <c r="M17" s="141"/>
      <c r="N17" s="182"/>
    </row>
    <row r="18" spans="2:14">
      <c r="B18" s="141"/>
      <c r="C18" s="141"/>
      <c r="D18"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18" s="177"/>
      <c r="F18" s="177"/>
      <c r="G18" s="177"/>
      <c r="H18" s="176"/>
      <c r="I18" s="177"/>
      <c r="J18" s="177"/>
      <c r="K18" s="177"/>
      <c r="L18" s="177"/>
      <c r="M18" s="141"/>
      <c r="N18" s="182"/>
    </row>
    <row r="19" spans="2:14">
      <c r="B19" s="141"/>
      <c r="C19" s="141"/>
      <c r="D19"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19" s="177"/>
      <c r="F19" s="177"/>
      <c r="G19" s="177"/>
      <c r="H19" s="176"/>
      <c r="I19" s="177"/>
      <c r="J19" s="177"/>
      <c r="K19" s="177"/>
      <c r="L19" s="177"/>
      <c r="M19" s="141"/>
      <c r="N19" s="182"/>
    </row>
    <row r="20" spans="2:14">
      <c r="B20" s="141"/>
      <c r="C20" s="141"/>
      <c r="D20"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20" s="177"/>
      <c r="F20" s="177"/>
      <c r="G20" s="177"/>
      <c r="H20" s="176"/>
      <c r="I20" s="177"/>
      <c r="J20" s="177"/>
      <c r="K20" s="177"/>
      <c r="L20" s="177"/>
      <c r="M20" s="141"/>
      <c r="N20" s="182"/>
    </row>
    <row r="21" spans="2:14">
      <c r="B21" s="141"/>
      <c r="C21" s="141"/>
      <c r="D21"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21" s="177"/>
      <c r="F21" s="177"/>
      <c r="G21" s="177"/>
      <c r="H21" s="176"/>
      <c r="I21" s="177"/>
      <c r="J21" s="177"/>
      <c r="K21" s="177"/>
      <c r="L21" s="177"/>
      <c r="M21" s="141"/>
      <c r="N21" s="182"/>
    </row>
    <row r="22" spans="2:14">
      <c r="B22" s="141"/>
      <c r="C22" s="141"/>
      <c r="D22"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22" s="177"/>
      <c r="F22" s="177"/>
      <c r="G22" s="177"/>
      <c r="H22" s="176"/>
      <c r="I22" s="177"/>
      <c r="J22" s="177"/>
      <c r="K22" s="177"/>
      <c r="L22" s="177"/>
      <c r="M22" s="141"/>
      <c r="N22" s="182"/>
    </row>
    <row r="23" spans="2:14">
      <c r="B23" s="141"/>
      <c r="C23" s="141"/>
      <c r="D23"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23" s="177"/>
      <c r="F23" s="177"/>
      <c r="G23" s="177"/>
      <c r="H23" s="176"/>
      <c r="I23" s="177"/>
      <c r="J23" s="177"/>
      <c r="K23" s="177"/>
      <c r="L23" s="177"/>
      <c r="M23" s="141"/>
      <c r="N23" s="182"/>
    </row>
    <row r="24" spans="2:14">
      <c r="B24" s="141"/>
      <c r="C24" s="141"/>
      <c r="D24"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24" s="177"/>
      <c r="F24" s="177"/>
      <c r="G24" s="177"/>
      <c r="H24" s="176"/>
      <c r="I24" s="177"/>
      <c r="J24" s="177"/>
      <c r="K24" s="177"/>
      <c r="L24" s="177"/>
      <c r="M24" s="141"/>
      <c r="N24" s="182"/>
    </row>
    <row r="25" spans="2:14">
      <c r="B25" s="141"/>
      <c r="C25" s="141"/>
      <c r="D25"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25" s="177"/>
      <c r="F25" s="177"/>
      <c r="G25" s="177"/>
      <c r="H25" s="176"/>
      <c r="I25" s="177"/>
      <c r="J25" s="177"/>
      <c r="K25" s="177"/>
      <c r="L25" s="177"/>
      <c r="M25" s="141"/>
      <c r="N25" s="182"/>
    </row>
    <row r="26" spans="2:14">
      <c r="B26" s="141"/>
      <c r="C26" s="141"/>
      <c r="D26"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26" s="177"/>
      <c r="F26" s="177"/>
      <c r="G26" s="177"/>
      <c r="H26" s="176"/>
      <c r="I26" s="177"/>
      <c r="J26" s="177"/>
      <c r="K26" s="177"/>
      <c r="L26" s="177"/>
      <c r="M26" s="141"/>
      <c r="N26" s="182"/>
    </row>
    <row r="27" spans="2:14">
      <c r="B27" s="141"/>
      <c r="C27" s="141"/>
      <c r="D27"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27" s="177"/>
      <c r="F27" s="177"/>
      <c r="G27" s="177"/>
      <c r="H27" s="176"/>
      <c r="I27" s="177"/>
      <c r="J27" s="177"/>
      <c r="K27" s="177"/>
      <c r="L27" s="177"/>
      <c r="M27" s="141"/>
      <c r="N27" s="182"/>
    </row>
    <row r="28" spans="2:14">
      <c r="B28" s="141"/>
      <c r="C28" s="141"/>
      <c r="D28"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28" s="177"/>
      <c r="F28" s="177"/>
      <c r="G28" s="177"/>
      <c r="H28" s="176"/>
      <c r="I28" s="177"/>
      <c r="J28" s="177"/>
      <c r="K28" s="177"/>
      <c r="L28" s="177"/>
      <c r="M28" s="141"/>
      <c r="N28" s="182"/>
    </row>
    <row r="29" spans="2:14">
      <c r="B29" s="141"/>
      <c r="C29" s="141"/>
      <c r="D29"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29" s="177"/>
      <c r="F29" s="177"/>
      <c r="G29" s="177"/>
      <c r="H29" s="176"/>
      <c r="I29" s="177"/>
      <c r="J29" s="177"/>
      <c r="K29" s="177"/>
      <c r="L29" s="177"/>
      <c r="M29" s="141"/>
      <c r="N29" s="182"/>
    </row>
    <row r="30" spans="2:14">
      <c r="B30" s="141"/>
      <c r="C30" s="141"/>
      <c r="D30"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30" s="177"/>
      <c r="F30" s="177"/>
      <c r="G30" s="177"/>
      <c r="H30" s="176"/>
      <c r="I30" s="177"/>
      <c r="J30" s="177"/>
      <c r="K30" s="177"/>
      <c r="L30" s="177"/>
      <c r="M30" s="141"/>
      <c r="N30" s="182"/>
    </row>
    <row r="31" spans="2:14">
      <c r="B31" s="141"/>
      <c r="C31" s="141"/>
      <c r="D31"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31" s="177"/>
      <c r="F31" s="177"/>
      <c r="G31" s="177"/>
      <c r="H31" s="176"/>
      <c r="I31" s="177"/>
      <c r="J31" s="177"/>
      <c r="K31" s="177"/>
      <c r="L31" s="177"/>
      <c r="M31" s="141"/>
      <c r="N31" s="182"/>
    </row>
    <row r="32" spans="2:14">
      <c r="B32" s="141"/>
      <c r="C32" s="141"/>
      <c r="D32"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32" s="177"/>
      <c r="F32" s="177"/>
      <c r="G32" s="177"/>
      <c r="H32" s="176"/>
      <c r="I32" s="177"/>
      <c r="J32" s="177"/>
      <c r="K32" s="177"/>
      <c r="L32" s="177"/>
      <c r="M32" s="141"/>
      <c r="N32" s="182"/>
    </row>
    <row r="33" spans="2:14">
      <c r="B33" s="141"/>
      <c r="C33" s="141"/>
      <c r="D33"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33" s="177"/>
      <c r="F33" s="177"/>
      <c r="G33" s="177"/>
      <c r="H33" s="176"/>
      <c r="I33" s="177"/>
      <c r="J33" s="177"/>
      <c r="K33" s="177"/>
      <c r="L33" s="177"/>
      <c r="M33" s="141"/>
      <c r="N33" s="182"/>
    </row>
    <row r="34" spans="2:14">
      <c r="B34" s="141"/>
      <c r="C34" s="141"/>
      <c r="D34"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34" s="177"/>
      <c r="F34" s="177"/>
      <c r="G34" s="177"/>
      <c r="H34" s="176"/>
      <c r="I34" s="177"/>
      <c r="J34" s="177"/>
      <c r="K34" s="177"/>
      <c r="L34" s="177"/>
      <c r="M34" s="141"/>
      <c r="N34" s="182"/>
    </row>
    <row r="35" spans="2:14">
      <c r="B35" s="141"/>
      <c r="C35" s="141"/>
      <c r="D35" s="128" t="str">
        <f>IF(ISNA(VLOOKUP(B_07.01Table[[#This Row],[Identification code of the ICT third-party service provider]],'b_05.01'!B:C,2,0)),"",IF(VLOOKUP(B_07.01Table[[#This Row],[Identification code of the ICT third-party service provider]],'b_05.01'!B:C,2,0)=0,"",VLOOKUP(B_07.01Table[[#This Row],[Identification code of the ICT third-party service provider]],'b_05.01'!B:C,2,0)))</f>
        <v/>
      </c>
      <c r="E35" s="177"/>
      <c r="F35" s="177"/>
      <c r="G35" s="177"/>
      <c r="H35" s="176"/>
      <c r="I35" s="177"/>
      <c r="J35" s="177"/>
      <c r="K35" s="177"/>
      <c r="L35" s="177"/>
      <c r="M35" s="141"/>
      <c r="N35" s="182"/>
    </row>
    <row r="36" spans="2:14" ht="17.25" thickBot="1">
      <c r="B36" s="63">
        <f>SUBTOTAL(103,B_07.01Table[Contractual arrangement reference number])</f>
        <v>0</v>
      </c>
      <c r="C36" s="63"/>
      <c r="D36" s="63"/>
      <c r="H36" s="63"/>
      <c r="M36" s="63"/>
      <c r="N36" s="74">
        <f>SUBTOTAL(103,B_07.01Table[Errors])</f>
        <v>0</v>
      </c>
    </row>
    <row r="37" spans="2:14" ht="17.25" thickTop="1"/>
    <row r="38" spans="2:14">
      <c r="B38" s="77" t="s">
        <v>1299</v>
      </c>
    </row>
    <row r="39" spans="2:14"/>
    <row r="40" spans="2:14">
      <c r="B40" s="88" t="s">
        <v>1347</v>
      </c>
    </row>
    <row r="41" spans="2:14"/>
  </sheetData>
  <sheetProtection algorithmName="SHA-512" hashValue="WawRYMT3zpo7pSD0WI9fhBvOS/7wtkSNLisbk3HYB91oUuJg2LpT9dsUmwb6l8joDSMWAKX5NGYynaRD5976wA==" saltValue="0BG2x+b7eAa0OoXywkZEwQ==" spinCount="100000" sheet="1" objects="1" scenarios="1"/>
  <conditionalFormatting sqref="N36">
    <cfRule type="cellIs" dxfId="0" priority="1" operator="notEqual">
      <formula>0</formula>
    </cfRule>
  </conditionalFormatting>
  <dataValidations count="3">
    <dataValidation type="list" allowBlank="1" showInputMessage="1" showErrorMessage="1" sqref="B6:B35" xr:uid="{280AFCC7-D934-4A69-A619-58D29B430AC5}">
      <formula1>INDIRECT("B_02.01Table[Contractual arrangement reference number]")</formula1>
    </dataValidation>
    <dataValidation type="list" allowBlank="1" showInputMessage="1" showErrorMessage="1" sqref="C6:C35" xr:uid="{85978FC6-548D-48B7-8DC9-BB5B4F0BBC03}">
      <formula1>INDIRECT("B_05.01Table[Identification code of ICT third-party service provider]")</formula1>
    </dataValidation>
    <dataValidation type="date" allowBlank="1" showInputMessage="1" showErrorMessage="1" error="Invalid date format!" sqref="H6:H35" xr:uid="{AA892015-76CD-4633-AA37-58DC86FF3DAD}">
      <formula1>1</formula1>
      <formula2>219493</formula2>
    </dataValidation>
  </dataValidations>
  <hyperlinks>
    <hyperlink ref="A1" r:id="rId1" display="https://fund-xp.lu/" xr:uid="{12421978-43D4-4128-AD51-60F5B66BB1F7}"/>
  </hyperlinks>
  <pageMargins left="0.7" right="0.7" top="0.75" bottom="0.75" header="0.3" footer="0.3"/>
  <pageSetup paperSize="9" orientation="portrait" r:id="rId2"/>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F00-000000000000}">
          <x14:formula1>
            <xm:f>'Drop down'!$H$2:$H$20</xm:f>
          </x14:formula1>
          <xm:sqref>E6:E35</xm:sqref>
        </x14:dataValidation>
        <x14:dataValidation type="list" allowBlank="1" showInputMessage="1" showErrorMessage="1" xr:uid="{00000000-0002-0000-0F00-000001000000}">
          <x14:formula1>
            <xm:f>'Drop down'!$AU$2:$AU$5</xm:f>
          </x14:formula1>
          <xm:sqref>F6:F35</xm:sqref>
        </x14:dataValidation>
        <x14:dataValidation type="list" allowBlank="1" showInputMessage="1" showErrorMessage="1" xr:uid="{00000000-0002-0000-0F00-000002000000}">
          <x14:formula1>
            <xm:f>'Drop down'!$AX$2:$AX$4</xm:f>
          </x14:formula1>
          <xm:sqref>G6:G35</xm:sqref>
        </x14:dataValidation>
        <x14:dataValidation type="list" allowBlank="1" showInputMessage="1" showErrorMessage="1" xr:uid="{00000000-0002-0000-0F00-000003000000}">
          <x14:formula1>
            <xm:f>'Drop down'!$K$2:$K$3</xm:f>
          </x14:formula1>
          <xm:sqref>I6:I35</xm:sqref>
        </x14:dataValidation>
        <x14:dataValidation type="list" allowBlank="1" showInputMessage="1" showErrorMessage="1" xr:uid="{00000000-0002-0000-0F00-000004000000}">
          <x14:formula1>
            <xm:f>'Drop down'!$BA$2:$BA$4</xm:f>
          </x14:formula1>
          <xm:sqref>J6:J35</xm:sqref>
        </x14:dataValidation>
        <x14:dataValidation type="list" allowBlank="1" showInputMessage="1" showErrorMessage="1" xr:uid="{00000000-0002-0000-0F00-000005000000}">
          <x14:formula1>
            <xm:f>'Drop down'!$AR$2:$AR$5</xm:f>
          </x14:formula1>
          <xm:sqref>K6:K35</xm:sqref>
        </x14:dataValidation>
        <x14:dataValidation type="list" allowBlank="1" showInputMessage="1" showErrorMessage="1" xr:uid="{00000000-0002-0000-0F00-000006000000}">
          <x14:formula1>
            <xm:f>'Drop down'!$AO$2:$AO$4</xm:f>
          </x14:formula1>
          <xm:sqref>L6:L35</xm:sqref>
        </x14:dataValidation>
        <x14:dataValidation type="list" allowBlank="1" showInputMessage="1" showErrorMessage="1" xr:uid="{73F16205-E86F-432F-8F49-F221DA76C271}">
          <x14:formula1>
            <xm:f>'Drop down'!$BE$2:$BE$7</xm:f>
          </x14:formula1>
          <xm:sqref>D7:D35 D6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8">
    <tabColor rgb="FF005C4D"/>
  </sheetPr>
  <dimension ref="A1:T13"/>
  <sheetViews>
    <sheetView showGridLines="0" workbookViewId="0">
      <selection activeCell="B1" sqref="B1"/>
    </sheetView>
  </sheetViews>
  <sheetFormatPr defaultColWidth="8.5703125" defaultRowHeight="15" zeroHeight="1"/>
  <cols>
    <col min="1" max="1" width="15.140625" style="4" customWidth="1"/>
    <col min="2" max="2" width="46.5703125" style="5" bestFit="1" customWidth="1"/>
    <col min="3" max="3" width="32.140625" style="4" bestFit="1" customWidth="1"/>
    <col min="4" max="4" width="45.85546875" style="4" bestFit="1" customWidth="1"/>
    <col min="5" max="5" width="25.85546875" style="4" customWidth="1"/>
    <col min="6" max="6" width="30" style="4" customWidth="1"/>
    <col min="7" max="7" width="33.28515625" style="4" customWidth="1"/>
    <col min="8" max="8" width="17.5703125" style="4" bestFit="1" customWidth="1"/>
    <col min="9" max="9" width="21.85546875" style="4" bestFit="1" customWidth="1"/>
    <col min="10" max="10" width="18.28515625" style="4" bestFit="1" customWidth="1"/>
    <col min="11" max="11" width="23.7109375" style="4" bestFit="1" customWidth="1"/>
    <col min="12" max="12" width="37.7109375" style="4" bestFit="1" customWidth="1"/>
    <col min="13" max="13" width="54.28515625" style="4" bestFit="1" customWidth="1"/>
    <col min="14" max="14" width="26" style="4" bestFit="1" customWidth="1"/>
    <col min="15" max="15" width="23.28515625" style="4" customWidth="1"/>
    <col min="16" max="16" width="23" style="4" customWidth="1"/>
    <col min="17" max="17" width="21.42578125" style="4" bestFit="1" customWidth="1"/>
    <col min="18" max="18" width="23.85546875" style="4" bestFit="1" customWidth="1"/>
    <col min="19" max="19" width="28.140625" style="4" bestFit="1" customWidth="1"/>
    <col min="20" max="20" width="24.42578125" style="4" bestFit="1" customWidth="1"/>
    <col min="21" max="16384" width="8.5703125" style="4"/>
  </cols>
  <sheetData>
    <row r="1" spans="1:20" s="1" customFormat="1" ht="79.5" customHeight="1">
      <c r="A1" s="78" t="e" vm="2">
        <v>#VALUE!</v>
      </c>
    </row>
    <row r="2" spans="1:20" s="1" customFormat="1" ht="16.5">
      <c r="B2" s="107" t="s">
        <v>1506</v>
      </c>
      <c r="C2" s="49"/>
      <c r="D2" s="49"/>
      <c r="E2" s="49"/>
      <c r="F2" s="49"/>
      <c r="G2" s="49"/>
      <c r="H2" s="49"/>
      <c r="I2" s="49"/>
      <c r="J2" s="49"/>
      <c r="K2" s="233"/>
      <c r="L2" s="233"/>
      <c r="M2" s="233"/>
      <c r="N2" s="233"/>
      <c r="O2" s="233"/>
      <c r="P2" s="233"/>
      <c r="Q2" s="233"/>
      <c r="R2" s="49"/>
      <c r="S2" s="49"/>
      <c r="T2" s="49"/>
    </row>
    <row r="3" spans="1:20" s="1" customFormat="1" ht="18.75">
      <c r="B3" s="230" t="s">
        <v>45</v>
      </c>
      <c r="C3" s="230"/>
      <c r="D3" s="230"/>
      <c r="E3" s="231" t="s">
        <v>77</v>
      </c>
      <c r="F3" s="230"/>
      <c r="G3" s="230"/>
      <c r="H3" s="231" t="s">
        <v>113</v>
      </c>
      <c r="I3" s="230"/>
      <c r="J3" s="232"/>
      <c r="K3" s="230" t="s">
        <v>120</v>
      </c>
      <c r="L3" s="230"/>
      <c r="M3" s="230"/>
      <c r="N3" s="232"/>
      <c r="O3" s="230" t="s">
        <v>119</v>
      </c>
      <c r="P3" s="230"/>
      <c r="Q3" s="230"/>
      <c r="R3" s="231" t="s">
        <v>120</v>
      </c>
      <c r="S3" s="230"/>
      <c r="T3" s="230"/>
    </row>
    <row r="4" spans="1:20" s="1" customFormat="1">
      <c r="B4" s="51" t="s">
        <v>1201</v>
      </c>
      <c r="C4" s="50" t="s">
        <v>1202</v>
      </c>
      <c r="D4" s="50" t="s">
        <v>1203</v>
      </c>
      <c r="E4" s="50" t="s">
        <v>1204</v>
      </c>
      <c r="F4" s="50" t="s">
        <v>1205</v>
      </c>
      <c r="G4" s="50" t="s">
        <v>1206</v>
      </c>
      <c r="H4" s="50" t="s">
        <v>1207</v>
      </c>
      <c r="I4" s="50" t="s">
        <v>1208</v>
      </c>
      <c r="J4" s="50" t="s">
        <v>1209</v>
      </c>
      <c r="K4" s="50" t="s">
        <v>1210</v>
      </c>
      <c r="L4" s="50" t="s">
        <v>1211</v>
      </c>
      <c r="M4" s="50" t="s">
        <v>1212</v>
      </c>
      <c r="N4" s="50" t="s">
        <v>1213</v>
      </c>
      <c r="O4" s="50" t="s">
        <v>1214</v>
      </c>
      <c r="P4" s="50" t="s">
        <v>1215</v>
      </c>
      <c r="Q4" s="50" t="s">
        <v>1216</v>
      </c>
      <c r="R4" s="50" t="s">
        <v>1217</v>
      </c>
      <c r="S4" s="50" t="s">
        <v>1218</v>
      </c>
      <c r="T4" s="50" t="s">
        <v>1219</v>
      </c>
    </row>
    <row r="5" spans="1:20" s="1" customFormat="1" ht="29.45" customHeight="1">
      <c r="B5" s="98" t="s">
        <v>425</v>
      </c>
      <c r="C5" s="98" t="s">
        <v>426</v>
      </c>
      <c r="D5" s="98" t="s">
        <v>427</v>
      </c>
      <c r="E5" s="98" t="s">
        <v>935</v>
      </c>
      <c r="F5" s="98" t="s">
        <v>936</v>
      </c>
      <c r="G5" s="98" t="s">
        <v>127</v>
      </c>
      <c r="H5" s="98" t="s">
        <v>1498</v>
      </c>
      <c r="I5" s="98" t="s">
        <v>1499</v>
      </c>
      <c r="J5" s="98" t="s">
        <v>1500</v>
      </c>
      <c r="K5" s="98" t="s">
        <v>124</v>
      </c>
      <c r="L5" s="98" t="s">
        <v>128</v>
      </c>
      <c r="M5" s="98" t="s">
        <v>131</v>
      </c>
      <c r="N5" s="98" t="s">
        <v>1200</v>
      </c>
      <c r="O5" s="98" t="s">
        <v>125</v>
      </c>
      <c r="P5" s="98" t="s">
        <v>129</v>
      </c>
      <c r="Q5" s="98" t="s">
        <v>132</v>
      </c>
      <c r="R5" s="98" t="s">
        <v>1501</v>
      </c>
      <c r="S5" s="98" t="s">
        <v>1502</v>
      </c>
      <c r="T5" s="98" t="s">
        <v>1503</v>
      </c>
    </row>
    <row r="6" spans="1:20" customFormat="1" ht="29.45" customHeight="1">
      <c r="B6" s="116"/>
      <c r="C6" s="116"/>
      <c r="D6" s="116"/>
      <c r="E6" s="116"/>
      <c r="F6" s="116"/>
      <c r="G6" s="116"/>
      <c r="H6" s="116"/>
      <c r="I6" s="116"/>
      <c r="J6" s="116"/>
      <c r="K6" s="116"/>
      <c r="L6" s="116"/>
      <c r="M6" s="116"/>
      <c r="N6" s="116"/>
      <c r="O6" s="116"/>
      <c r="P6" s="116"/>
      <c r="Q6" s="116"/>
      <c r="R6" s="116"/>
      <c r="S6" s="116"/>
      <c r="T6" s="116"/>
    </row>
    <row r="7" spans="1:20" customFormat="1" ht="29.45" customHeight="1">
      <c r="B7" s="116"/>
      <c r="C7" s="116"/>
      <c r="D7" s="116"/>
      <c r="E7" s="116"/>
      <c r="F7" s="116"/>
      <c r="G7" s="116"/>
      <c r="H7" s="116"/>
      <c r="I7" s="116"/>
      <c r="J7" s="116"/>
      <c r="K7" s="116"/>
      <c r="L7" s="116"/>
      <c r="M7" s="116"/>
      <c r="N7" s="116"/>
      <c r="O7" s="116"/>
      <c r="P7" s="116"/>
      <c r="Q7" s="116"/>
      <c r="R7" s="116"/>
      <c r="S7" s="116"/>
      <c r="T7" s="116"/>
    </row>
    <row r="8" spans="1:20" customFormat="1">
      <c r="B8" s="117" t="s">
        <v>1508</v>
      </c>
      <c r="C8" s="116"/>
      <c r="D8" s="116"/>
      <c r="E8" s="116"/>
      <c r="F8" s="116"/>
      <c r="G8" s="116"/>
      <c r="H8" s="116"/>
      <c r="I8" s="116"/>
      <c r="J8" s="116"/>
      <c r="K8" s="116"/>
      <c r="L8" s="116"/>
      <c r="M8" s="116"/>
      <c r="N8" s="116"/>
      <c r="O8" s="116"/>
      <c r="P8" s="116"/>
      <c r="Q8" s="116"/>
      <c r="R8" s="116"/>
      <c r="S8" s="116"/>
      <c r="T8" s="116"/>
    </row>
    <row r="9" spans="1:20" customFormat="1" ht="29.45" customHeight="1">
      <c r="B9" s="116"/>
      <c r="C9" s="116"/>
      <c r="D9" s="116"/>
      <c r="E9" s="116"/>
      <c r="F9" s="116"/>
      <c r="G9" s="116"/>
      <c r="H9" s="116"/>
      <c r="I9" s="116"/>
      <c r="J9" s="116"/>
      <c r="K9" s="116"/>
      <c r="L9" s="116"/>
      <c r="M9" s="116"/>
      <c r="N9" s="116"/>
      <c r="O9" s="116"/>
      <c r="P9" s="116"/>
      <c r="Q9" s="116"/>
      <c r="R9" s="116"/>
      <c r="S9" s="116"/>
      <c r="T9" s="116"/>
    </row>
    <row r="10" spans="1:20" customFormat="1" ht="29.45" hidden="1" customHeight="1">
      <c r="B10" s="116"/>
      <c r="C10" s="116"/>
      <c r="D10" s="116"/>
      <c r="E10" s="116"/>
      <c r="F10" s="116"/>
      <c r="G10" s="116"/>
      <c r="H10" s="116"/>
      <c r="I10" s="116"/>
      <c r="J10" s="116"/>
      <c r="K10" s="116"/>
      <c r="L10" s="116"/>
      <c r="M10" s="116"/>
      <c r="N10" s="116"/>
      <c r="O10" s="116"/>
      <c r="P10" s="116"/>
      <c r="Q10" s="116"/>
      <c r="R10" s="116"/>
      <c r="S10" s="116"/>
      <c r="T10" s="116"/>
    </row>
    <row r="11" spans="1:20" customFormat="1" ht="29.45" hidden="1" customHeight="1">
      <c r="B11" s="116"/>
      <c r="C11" s="116"/>
      <c r="D11" s="116"/>
      <c r="E11" s="116"/>
      <c r="F11" s="116"/>
      <c r="G11" s="116"/>
      <c r="H11" s="116"/>
      <c r="I11" s="116"/>
      <c r="J11" s="116"/>
      <c r="K11" s="116"/>
      <c r="L11" s="116"/>
      <c r="M11" s="116"/>
      <c r="N11" s="116"/>
      <c r="O11" s="116"/>
      <c r="P11" s="116"/>
      <c r="Q11" s="116"/>
      <c r="R11" s="116"/>
      <c r="S11" s="116"/>
      <c r="T11" s="116"/>
    </row>
    <row r="12" spans="1:20" customFormat="1" ht="29.45" hidden="1" customHeight="1">
      <c r="B12" s="116"/>
      <c r="C12" s="116"/>
      <c r="D12" s="116"/>
      <c r="E12" s="116"/>
      <c r="F12" s="116"/>
      <c r="G12" s="116"/>
      <c r="H12" s="116"/>
      <c r="I12" s="116"/>
      <c r="J12" s="116"/>
      <c r="K12" s="116"/>
      <c r="L12" s="116"/>
      <c r="M12" s="116"/>
      <c r="N12" s="116"/>
      <c r="O12" s="116"/>
      <c r="P12" s="116"/>
      <c r="Q12" s="116"/>
      <c r="R12" s="116"/>
      <c r="S12" s="116"/>
      <c r="T12" s="116"/>
    </row>
    <row r="13" spans="1:20" s="1" customFormat="1" hidden="1">
      <c r="B13" s="3"/>
      <c r="C13" s="2"/>
      <c r="D13" s="2"/>
      <c r="E13" s="2"/>
      <c r="F13" s="2"/>
      <c r="G13" s="2"/>
      <c r="H13" s="2"/>
      <c r="I13" s="2"/>
      <c r="J13" s="2"/>
      <c r="K13" s="2"/>
      <c r="L13" s="2"/>
      <c r="M13" s="2"/>
      <c r="N13" s="2"/>
      <c r="O13" s="2"/>
      <c r="P13" s="2"/>
      <c r="Q13" s="2"/>
      <c r="R13" s="2"/>
      <c r="S13" s="2"/>
      <c r="T13" s="2"/>
    </row>
  </sheetData>
  <mergeCells count="8">
    <mergeCell ref="R3:T3"/>
    <mergeCell ref="K3:N3"/>
    <mergeCell ref="O3:Q3"/>
    <mergeCell ref="B3:D3"/>
    <mergeCell ref="E3:G3"/>
    <mergeCell ref="H3:J3"/>
    <mergeCell ref="K2:N2"/>
    <mergeCell ref="O2:Q2"/>
  </mergeCells>
  <hyperlinks>
    <hyperlink ref="A1" r:id="rId1" display="https://fund-xp.lu/" xr:uid="{C943BF7C-F823-4A66-9F1E-4AF54DDAD4D3}"/>
  </hyperlinks>
  <pageMargins left="0.7" right="0.7" top="0.75" bottom="0.75" header="0.3" footer="0.3"/>
  <pageSetup paperSize="9" orientation="portrait" r:id="rId2"/>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38B5F-BB6E-40DF-A279-51699520A802}">
  <sheetPr codeName="Sheet6">
    <tabColor rgb="FF71B0AA"/>
  </sheetPr>
  <dimension ref="A1:E124"/>
  <sheetViews>
    <sheetView showGridLines="0" zoomScale="85" zoomScaleNormal="85" workbookViewId="0">
      <selection activeCell="B2" sqref="B2"/>
    </sheetView>
  </sheetViews>
  <sheetFormatPr defaultRowHeight="15"/>
  <cols>
    <col min="1" max="1" width="8.42578125" bestFit="1" customWidth="1"/>
    <col min="2" max="2" width="42.5703125" style="6" bestFit="1" customWidth="1"/>
    <col min="3" max="3" width="14.42578125" style="159" bestFit="1" customWidth="1"/>
    <col min="4" max="5" width="110.28515625" bestFit="1" customWidth="1"/>
  </cols>
  <sheetData>
    <row r="1" spans="1:5" ht="18.75">
      <c r="A1" s="154" t="s">
        <v>1934</v>
      </c>
      <c r="B1" s="154" t="s">
        <v>1935</v>
      </c>
      <c r="C1" s="154" t="s">
        <v>1297</v>
      </c>
      <c r="D1" s="154" t="s">
        <v>1936</v>
      </c>
      <c r="E1" s="154" t="s">
        <v>1937</v>
      </c>
    </row>
    <row r="2" spans="1:5" ht="140.25">
      <c r="A2" s="149">
        <v>1</v>
      </c>
      <c r="B2" s="146" t="s">
        <v>1692</v>
      </c>
      <c r="C2" s="157" t="s">
        <v>1987</v>
      </c>
      <c r="D2" s="144" t="s">
        <v>1693</v>
      </c>
      <c r="E2" s="145" t="s">
        <v>1933</v>
      </c>
    </row>
    <row r="3" spans="1:5" ht="102">
      <c r="A3" s="149">
        <v>2</v>
      </c>
      <c r="B3" s="146" t="s">
        <v>1694</v>
      </c>
      <c r="C3" s="157" t="s">
        <v>1987</v>
      </c>
      <c r="D3" s="148" t="s">
        <v>1695</v>
      </c>
      <c r="E3" s="148" t="s">
        <v>1696</v>
      </c>
    </row>
    <row r="4" spans="1:5" ht="160.5">
      <c r="A4" s="149">
        <v>3</v>
      </c>
      <c r="B4" s="146" t="s">
        <v>1697</v>
      </c>
      <c r="C4" s="157" t="s">
        <v>1987</v>
      </c>
      <c r="D4" s="144" t="s">
        <v>1698</v>
      </c>
      <c r="E4" s="148" t="s">
        <v>1699</v>
      </c>
    </row>
    <row r="5" spans="1:5" ht="157.5">
      <c r="A5" s="149">
        <v>4</v>
      </c>
      <c r="B5" s="146" t="s">
        <v>1700</v>
      </c>
      <c r="C5" s="157" t="s">
        <v>1987</v>
      </c>
      <c r="D5" s="144" t="s">
        <v>1701</v>
      </c>
      <c r="E5" s="148" t="s">
        <v>1702</v>
      </c>
    </row>
    <row r="6" spans="1:5" ht="153">
      <c r="A6" s="163">
        <v>5</v>
      </c>
      <c r="B6" s="164" t="s">
        <v>1700</v>
      </c>
      <c r="C6" s="157" t="s">
        <v>1987</v>
      </c>
      <c r="D6" s="165" t="s">
        <v>1703</v>
      </c>
      <c r="E6" s="166" t="s">
        <v>1704</v>
      </c>
    </row>
    <row r="7" spans="1:5" ht="114.75">
      <c r="A7" s="149">
        <v>6</v>
      </c>
      <c r="B7" s="146" t="s">
        <v>1700</v>
      </c>
      <c r="C7" s="157" t="s">
        <v>1987</v>
      </c>
      <c r="D7" s="144" t="s">
        <v>1705</v>
      </c>
      <c r="E7" s="148" t="s">
        <v>1706</v>
      </c>
    </row>
    <row r="8" spans="1:5" ht="89.25">
      <c r="A8" s="149">
        <v>7</v>
      </c>
      <c r="B8" s="146" t="s">
        <v>1700</v>
      </c>
      <c r="C8" s="157" t="s">
        <v>1987</v>
      </c>
      <c r="D8" s="144" t="s">
        <v>1707</v>
      </c>
      <c r="E8" s="144" t="s">
        <v>1708</v>
      </c>
    </row>
    <row r="9" spans="1:5" ht="63.75">
      <c r="A9" s="149">
        <v>8</v>
      </c>
      <c r="B9" s="146" t="s">
        <v>1700</v>
      </c>
      <c r="C9" s="157" t="s">
        <v>1987</v>
      </c>
      <c r="D9" s="144" t="s">
        <v>1709</v>
      </c>
      <c r="E9" s="144" t="s">
        <v>1710</v>
      </c>
    </row>
    <row r="10" spans="1:5" ht="38.25">
      <c r="A10" s="149">
        <v>9</v>
      </c>
      <c r="B10" s="146" t="s">
        <v>1700</v>
      </c>
      <c r="C10" s="157" t="s">
        <v>1987</v>
      </c>
      <c r="D10" s="144" t="s">
        <v>1711</v>
      </c>
      <c r="E10" s="144" t="s">
        <v>1712</v>
      </c>
    </row>
    <row r="11" spans="1:5" ht="89.25">
      <c r="A11" s="149">
        <v>10</v>
      </c>
      <c r="B11" s="146" t="s">
        <v>1713</v>
      </c>
      <c r="C11" s="157" t="s">
        <v>1950</v>
      </c>
      <c r="D11" s="145" t="s">
        <v>1986</v>
      </c>
      <c r="E11" s="148" t="s">
        <v>1714</v>
      </c>
    </row>
    <row r="12" spans="1:5" ht="89.25">
      <c r="A12" s="149">
        <v>11</v>
      </c>
      <c r="B12" s="146" t="s">
        <v>1715</v>
      </c>
      <c r="C12" s="157" t="s">
        <v>1987</v>
      </c>
      <c r="D12" s="144" t="s">
        <v>1716</v>
      </c>
      <c r="E12" s="145" t="s">
        <v>1717</v>
      </c>
    </row>
    <row r="13" spans="1:5" ht="63.75">
      <c r="A13" s="149">
        <v>12</v>
      </c>
      <c r="B13" s="146" t="s">
        <v>1715</v>
      </c>
      <c r="C13" s="157" t="s">
        <v>1987</v>
      </c>
      <c r="D13" s="144" t="s">
        <v>1718</v>
      </c>
      <c r="E13" s="148" t="s">
        <v>1719</v>
      </c>
    </row>
    <row r="14" spans="1:5" ht="89.25">
      <c r="A14" s="149">
        <v>13</v>
      </c>
      <c r="B14" s="146" t="s">
        <v>1720</v>
      </c>
      <c r="C14" s="157" t="s">
        <v>1987</v>
      </c>
      <c r="D14" s="144" t="s">
        <v>1721</v>
      </c>
      <c r="E14" s="148" t="s">
        <v>1722</v>
      </c>
    </row>
    <row r="15" spans="1:5" ht="63.75">
      <c r="A15" s="149">
        <v>14</v>
      </c>
      <c r="B15" s="146" t="s">
        <v>1723</v>
      </c>
      <c r="C15" s="157" t="s">
        <v>1987</v>
      </c>
      <c r="D15" s="144" t="s">
        <v>1724</v>
      </c>
      <c r="E15" s="148" t="s">
        <v>1725</v>
      </c>
    </row>
    <row r="16" spans="1:5" ht="38.25">
      <c r="A16" s="149">
        <v>15</v>
      </c>
      <c r="B16" s="146" t="s">
        <v>1723</v>
      </c>
      <c r="C16" s="157" t="s">
        <v>1987</v>
      </c>
      <c r="D16" s="144" t="s">
        <v>1726</v>
      </c>
      <c r="E16" s="148" t="s">
        <v>1727</v>
      </c>
    </row>
    <row r="17" spans="1:5" ht="63.75">
      <c r="A17" s="149">
        <v>16</v>
      </c>
      <c r="B17" s="146" t="s">
        <v>1728</v>
      </c>
      <c r="C17" s="157" t="s">
        <v>1987</v>
      </c>
      <c r="D17" s="144" t="s">
        <v>1729</v>
      </c>
      <c r="E17" s="148" t="s">
        <v>1730</v>
      </c>
    </row>
    <row r="18" spans="1:5" ht="102">
      <c r="A18" s="149">
        <v>20</v>
      </c>
      <c r="B18" s="146" t="s">
        <v>1731</v>
      </c>
      <c r="C18" s="157" t="s">
        <v>1987</v>
      </c>
      <c r="D18" s="144" t="s">
        <v>1732</v>
      </c>
      <c r="E18" s="148" t="s">
        <v>1733</v>
      </c>
    </row>
    <row r="19" spans="1:5" ht="25.5">
      <c r="A19" s="149">
        <v>21</v>
      </c>
      <c r="B19" s="146" t="s">
        <v>1731</v>
      </c>
      <c r="C19" s="157" t="s">
        <v>1987</v>
      </c>
      <c r="D19" s="144" t="s">
        <v>1734</v>
      </c>
      <c r="E19" s="144" t="s">
        <v>1735</v>
      </c>
    </row>
    <row r="20" spans="1:5" ht="51">
      <c r="A20" s="149">
        <v>17</v>
      </c>
      <c r="B20" s="146" t="s">
        <v>1736</v>
      </c>
      <c r="C20" s="157" t="s">
        <v>1987</v>
      </c>
      <c r="D20" s="144" t="s">
        <v>1737</v>
      </c>
      <c r="E20" s="148" t="s">
        <v>1738</v>
      </c>
    </row>
    <row r="21" spans="1:5" ht="38.25">
      <c r="A21" s="149">
        <v>18</v>
      </c>
      <c r="B21" s="146" t="s">
        <v>1739</v>
      </c>
      <c r="C21" s="157" t="s">
        <v>1987</v>
      </c>
      <c r="D21" s="144" t="s">
        <v>1740</v>
      </c>
      <c r="E21" s="148" t="s">
        <v>1741</v>
      </c>
    </row>
    <row r="22" spans="1:5" ht="51">
      <c r="A22" s="149">
        <v>19</v>
      </c>
      <c r="B22" s="146" t="s">
        <v>1739</v>
      </c>
      <c r="C22" s="157" t="s">
        <v>1987</v>
      </c>
      <c r="D22" s="144" t="s">
        <v>1742</v>
      </c>
      <c r="E22" s="148" t="s">
        <v>1743</v>
      </c>
    </row>
    <row r="23" spans="1:5" ht="25.5">
      <c r="A23" s="149">
        <v>20</v>
      </c>
      <c r="B23" s="146" t="s">
        <v>1739</v>
      </c>
      <c r="C23" s="157" t="s">
        <v>1987</v>
      </c>
      <c r="D23" s="144" t="s">
        <v>1744</v>
      </c>
      <c r="E23" s="144" t="s">
        <v>1745</v>
      </c>
    </row>
    <row r="24" spans="1:5" ht="127.5">
      <c r="A24" s="149">
        <v>21</v>
      </c>
      <c r="B24" s="147" t="s">
        <v>1746</v>
      </c>
      <c r="C24" s="157" t="s">
        <v>1987</v>
      </c>
      <c r="D24" s="144" t="s">
        <v>1747</v>
      </c>
      <c r="E24" s="148" t="s">
        <v>1748</v>
      </c>
    </row>
    <row r="25" spans="1:5" ht="51">
      <c r="A25" s="149">
        <v>22</v>
      </c>
      <c r="B25" s="146" t="s">
        <v>1749</v>
      </c>
      <c r="C25" s="157" t="s">
        <v>1987</v>
      </c>
      <c r="D25" s="144" t="s">
        <v>1750</v>
      </c>
      <c r="E25" s="144" t="s">
        <v>1751</v>
      </c>
    </row>
    <row r="26" spans="1:5" ht="63.75">
      <c r="A26" s="149">
        <v>23</v>
      </c>
      <c r="B26" s="146" t="s">
        <v>1752</v>
      </c>
      <c r="C26" s="157" t="s">
        <v>1987</v>
      </c>
      <c r="D26" s="144" t="s">
        <v>1753</v>
      </c>
      <c r="E26" s="144" t="s">
        <v>1754</v>
      </c>
    </row>
    <row r="27" spans="1:5" ht="153">
      <c r="A27" s="149">
        <v>24</v>
      </c>
      <c r="B27" s="146" t="s">
        <v>1755</v>
      </c>
      <c r="C27" s="157" t="s">
        <v>1987</v>
      </c>
      <c r="D27" s="144" t="s">
        <v>1756</v>
      </c>
      <c r="E27" s="148" t="s">
        <v>1757</v>
      </c>
    </row>
    <row r="28" spans="1:5" ht="190.5">
      <c r="A28" s="149">
        <v>25</v>
      </c>
      <c r="B28" s="160" t="s">
        <v>1758</v>
      </c>
      <c r="C28" s="157" t="s">
        <v>1987</v>
      </c>
      <c r="D28" s="145" t="s">
        <v>1759</v>
      </c>
      <c r="E28" s="148" t="s">
        <v>1760</v>
      </c>
    </row>
    <row r="29" spans="1:5" ht="102">
      <c r="A29" s="149">
        <v>26</v>
      </c>
      <c r="B29" s="146" t="s">
        <v>1761</v>
      </c>
      <c r="C29" s="157" t="s">
        <v>1987</v>
      </c>
      <c r="D29" s="144" t="s">
        <v>1762</v>
      </c>
      <c r="E29" s="148" t="s">
        <v>1763</v>
      </c>
    </row>
    <row r="30" spans="1:5" ht="255">
      <c r="A30" s="149">
        <v>27</v>
      </c>
      <c r="B30" s="146" t="s">
        <v>1764</v>
      </c>
      <c r="C30" s="157" t="s">
        <v>1987</v>
      </c>
      <c r="D30" s="144" t="s">
        <v>1765</v>
      </c>
      <c r="E30" s="150" t="s">
        <v>1766</v>
      </c>
    </row>
    <row r="31" spans="1:5" ht="403.5">
      <c r="A31" s="149">
        <v>28</v>
      </c>
      <c r="B31" s="146" t="s">
        <v>1767</v>
      </c>
      <c r="C31" s="157" t="s">
        <v>1987</v>
      </c>
      <c r="D31" s="144" t="s">
        <v>1768</v>
      </c>
      <c r="E31" s="148" t="s">
        <v>1769</v>
      </c>
    </row>
    <row r="32" spans="1:5" ht="128.25">
      <c r="A32" s="149">
        <v>29</v>
      </c>
      <c r="B32" s="146" t="s">
        <v>1767</v>
      </c>
      <c r="C32" s="157" t="s">
        <v>1987</v>
      </c>
      <c r="D32" s="144" t="s">
        <v>1770</v>
      </c>
      <c r="E32" s="148" t="s">
        <v>1771</v>
      </c>
    </row>
    <row r="33" spans="1:5" ht="51">
      <c r="A33" s="149">
        <v>30</v>
      </c>
      <c r="B33" s="146" t="s">
        <v>1767</v>
      </c>
      <c r="C33" s="157" t="s">
        <v>1987</v>
      </c>
      <c r="D33" s="144" t="s">
        <v>1772</v>
      </c>
      <c r="E33" s="148" t="s">
        <v>1773</v>
      </c>
    </row>
    <row r="34" spans="1:5" ht="51">
      <c r="A34" s="149">
        <v>31</v>
      </c>
      <c r="B34" s="146" t="s">
        <v>1767</v>
      </c>
      <c r="C34" s="157" t="s">
        <v>1987</v>
      </c>
      <c r="D34" s="144" t="s">
        <v>1774</v>
      </c>
      <c r="E34" s="144" t="s">
        <v>1775</v>
      </c>
    </row>
    <row r="35" spans="1:5" ht="57.75">
      <c r="A35" s="149">
        <v>32</v>
      </c>
      <c r="B35" s="146" t="s">
        <v>1776</v>
      </c>
      <c r="C35" s="157" t="s">
        <v>1987</v>
      </c>
      <c r="D35" s="144" t="s">
        <v>1777</v>
      </c>
      <c r="E35" s="148" t="s">
        <v>1778</v>
      </c>
    </row>
    <row r="36" spans="1:5" ht="25.5">
      <c r="A36" s="149">
        <v>33</v>
      </c>
      <c r="B36" s="146" t="s">
        <v>1776</v>
      </c>
      <c r="C36" s="157" t="s">
        <v>1987</v>
      </c>
      <c r="D36" s="144" t="s">
        <v>1779</v>
      </c>
      <c r="E36" s="148" t="s">
        <v>1780</v>
      </c>
    </row>
    <row r="37" spans="1:5" ht="25.5">
      <c r="A37" s="149">
        <v>34</v>
      </c>
      <c r="B37" s="146" t="s">
        <v>1776</v>
      </c>
      <c r="C37" s="157" t="s">
        <v>1987</v>
      </c>
      <c r="D37" s="144" t="s">
        <v>1781</v>
      </c>
      <c r="E37" s="144" t="s">
        <v>1782</v>
      </c>
    </row>
    <row r="38" spans="1:5" ht="51">
      <c r="A38" s="149">
        <v>35</v>
      </c>
      <c r="B38" s="146" t="s">
        <v>1776</v>
      </c>
      <c r="C38" s="157" t="s">
        <v>1987</v>
      </c>
      <c r="D38" s="144" t="s">
        <v>1783</v>
      </c>
      <c r="E38" s="144" t="s">
        <v>1784</v>
      </c>
    </row>
    <row r="39" spans="1:5" ht="38.25">
      <c r="A39" s="149">
        <v>36</v>
      </c>
      <c r="B39" s="147" t="s">
        <v>1785</v>
      </c>
      <c r="C39" s="157" t="s">
        <v>1987</v>
      </c>
      <c r="D39" s="144" t="s">
        <v>1786</v>
      </c>
      <c r="E39" s="148" t="s">
        <v>1787</v>
      </c>
    </row>
    <row r="40" spans="1:5" ht="51">
      <c r="A40" s="149">
        <v>37</v>
      </c>
      <c r="B40" s="147" t="s">
        <v>1785</v>
      </c>
      <c r="C40" s="157" t="s">
        <v>1987</v>
      </c>
      <c r="D40" s="144" t="s">
        <v>1788</v>
      </c>
      <c r="E40" s="148" t="s">
        <v>1789</v>
      </c>
    </row>
    <row r="41" spans="1:5" ht="38.25">
      <c r="A41" s="149">
        <v>38</v>
      </c>
      <c r="B41" s="146" t="s">
        <v>1790</v>
      </c>
      <c r="C41" s="157" t="s">
        <v>1987</v>
      </c>
      <c r="D41" s="144" t="s">
        <v>1791</v>
      </c>
      <c r="E41" s="144" t="s">
        <v>1792</v>
      </c>
    </row>
    <row r="42" spans="1:5" ht="218.25">
      <c r="A42" s="149">
        <v>39</v>
      </c>
      <c r="B42" s="147" t="s">
        <v>1793</v>
      </c>
      <c r="C42" s="157" t="s">
        <v>1987</v>
      </c>
      <c r="D42" s="144" t="s">
        <v>1794</v>
      </c>
      <c r="E42" s="148" t="s">
        <v>1795</v>
      </c>
    </row>
    <row r="43" spans="1:5" ht="140.25">
      <c r="A43" s="149">
        <v>40</v>
      </c>
      <c r="B43" s="147" t="s">
        <v>1793</v>
      </c>
      <c r="C43" s="157" t="s">
        <v>1987</v>
      </c>
      <c r="D43" s="144" t="s">
        <v>1796</v>
      </c>
      <c r="E43" s="148" t="s">
        <v>1797</v>
      </c>
    </row>
    <row r="44" spans="1:5" ht="51">
      <c r="A44" s="149">
        <v>41</v>
      </c>
      <c r="B44" s="147" t="s">
        <v>1793</v>
      </c>
      <c r="C44" s="157" t="s">
        <v>1987</v>
      </c>
      <c r="D44" s="144" t="s">
        <v>1798</v>
      </c>
      <c r="E44" s="148" t="s">
        <v>1799</v>
      </c>
    </row>
    <row r="45" spans="1:5" ht="63.75">
      <c r="A45" s="149">
        <v>42</v>
      </c>
      <c r="B45" s="147" t="s">
        <v>1793</v>
      </c>
      <c r="C45" s="157" t="s">
        <v>1987</v>
      </c>
      <c r="D45" s="144" t="s">
        <v>1800</v>
      </c>
      <c r="E45" s="148" t="s">
        <v>1801</v>
      </c>
    </row>
    <row r="46" spans="1:5" ht="25.5">
      <c r="A46" s="149">
        <v>43</v>
      </c>
      <c r="B46" s="147" t="s">
        <v>1793</v>
      </c>
      <c r="C46" s="157" t="s">
        <v>1987</v>
      </c>
      <c r="D46" s="144" t="s">
        <v>1802</v>
      </c>
      <c r="E46" s="144" t="s">
        <v>1803</v>
      </c>
    </row>
    <row r="47" spans="1:5" ht="38.25">
      <c r="A47" s="149">
        <v>44</v>
      </c>
      <c r="B47" s="147" t="s">
        <v>1793</v>
      </c>
      <c r="C47" s="157" t="s">
        <v>1987</v>
      </c>
      <c r="D47" s="144" t="s">
        <v>1804</v>
      </c>
      <c r="E47" s="144" t="s">
        <v>1805</v>
      </c>
    </row>
    <row r="48" spans="1:5" ht="38.25">
      <c r="A48" s="149">
        <v>45</v>
      </c>
      <c r="B48" s="147" t="s">
        <v>1793</v>
      </c>
      <c r="C48" s="157" t="s">
        <v>1987</v>
      </c>
      <c r="D48" s="144" t="s">
        <v>1806</v>
      </c>
      <c r="E48" s="145" t="s">
        <v>1807</v>
      </c>
    </row>
    <row r="49" spans="1:5" ht="153">
      <c r="A49" s="149">
        <v>46</v>
      </c>
      <c r="B49" s="146" t="s">
        <v>1808</v>
      </c>
      <c r="C49" s="157" t="s">
        <v>1945</v>
      </c>
      <c r="D49" s="156" t="s">
        <v>1985</v>
      </c>
      <c r="E49" s="148" t="s">
        <v>1809</v>
      </c>
    </row>
    <row r="50" spans="1:5" ht="153">
      <c r="A50" s="149">
        <v>47</v>
      </c>
      <c r="B50" s="146" t="s">
        <v>1808</v>
      </c>
      <c r="C50" s="157" t="s">
        <v>1940</v>
      </c>
      <c r="D50" s="148" t="s">
        <v>1810</v>
      </c>
      <c r="E50" s="145" t="s">
        <v>1811</v>
      </c>
    </row>
    <row r="51" spans="1:5" ht="114.75">
      <c r="A51" s="149">
        <v>48</v>
      </c>
      <c r="B51" s="146" t="s">
        <v>1808</v>
      </c>
      <c r="C51" s="157" t="s">
        <v>1984</v>
      </c>
      <c r="D51" s="145" t="s">
        <v>1983</v>
      </c>
      <c r="E51" s="148" t="s">
        <v>1812</v>
      </c>
    </row>
    <row r="52" spans="1:5">
      <c r="A52" s="149">
        <v>49</v>
      </c>
      <c r="B52" s="146" t="s">
        <v>1813</v>
      </c>
      <c r="C52" s="157" t="s">
        <v>1987</v>
      </c>
      <c r="D52" s="144" t="s">
        <v>1814</v>
      </c>
      <c r="E52" s="144" t="s">
        <v>1815</v>
      </c>
    </row>
    <row r="53" spans="1:5" ht="63.75">
      <c r="A53" s="149">
        <v>50</v>
      </c>
      <c r="B53" s="146" t="s">
        <v>1813</v>
      </c>
      <c r="C53" s="157" t="s">
        <v>1987</v>
      </c>
      <c r="D53" s="144" t="s">
        <v>1816</v>
      </c>
      <c r="E53" s="145" t="s">
        <v>1817</v>
      </c>
    </row>
    <row r="54" spans="1:5" ht="25.5">
      <c r="A54" s="149">
        <v>51</v>
      </c>
      <c r="B54" s="146" t="s">
        <v>1813</v>
      </c>
      <c r="C54" s="157" t="s">
        <v>1987</v>
      </c>
      <c r="D54" s="144" t="s">
        <v>1818</v>
      </c>
      <c r="E54" s="144" t="s">
        <v>1819</v>
      </c>
    </row>
    <row r="55" spans="1:5" ht="63.75">
      <c r="A55" s="149">
        <v>52</v>
      </c>
      <c r="B55" s="146" t="s">
        <v>1820</v>
      </c>
      <c r="C55" s="157" t="s">
        <v>1944</v>
      </c>
      <c r="D55" s="145" t="s">
        <v>1982</v>
      </c>
      <c r="E55" s="148" t="s">
        <v>1821</v>
      </c>
    </row>
    <row r="56" spans="1:5" ht="51">
      <c r="A56" s="149">
        <v>53</v>
      </c>
      <c r="B56" s="146" t="s">
        <v>1822</v>
      </c>
      <c r="C56" s="157" t="s">
        <v>1987</v>
      </c>
      <c r="D56" s="144" t="s">
        <v>1823</v>
      </c>
      <c r="E56" s="144" t="s">
        <v>1824</v>
      </c>
    </row>
    <row r="57" spans="1:5" ht="38.25">
      <c r="A57" s="149">
        <v>54</v>
      </c>
      <c r="B57" s="146" t="s">
        <v>1825</v>
      </c>
      <c r="C57" s="157" t="s">
        <v>1987</v>
      </c>
      <c r="D57" s="144" t="s">
        <v>1826</v>
      </c>
      <c r="E57" s="148" t="s">
        <v>1827</v>
      </c>
    </row>
    <row r="58" spans="1:5" ht="25.5">
      <c r="A58" s="149">
        <v>55</v>
      </c>
      <c r="B58" s="146" t="s">
        <v>1828</v>
      </c>
      <c r="C58" s="157" t="s">
        <v>1987</v>
      </c>
      <c r="D58" s="144" t="s">
        <v>1829</v>
      </c>
      <c r="E58" s="144" t="s">
        <v>1830</v>
      </c>
    </row>
    <row r="59" spans="1:5" ht="140.25">
      <c r="A59" s="149">
        <v>56</v>
      </c>
      <c r="B59" s="146" t="s">
        <v>1713</v>
      </c>
      <c r="C59" s="157" t="s">
        <v>1945</v>
      </c>
      <c r="D59" s="145" t="s">
        <v>1981</v>
      </c>
      <c r="E59" s="148" t="s">
        <v>1831</v>
      </c>
    </row>
    <row r="60" spans="1:5" ht="76.5">
      <c r="A60" s="149">
        <v>57</v>
      </c>
      <c r="B60" s="146" t="s">
        <v>1713</v>
      </c>
      <c r="C60" s="157" t="s">
        <v>1960</v>
      </c>
      <c r="D60" s="145" t="s">
        <v>1980</v>
      </c>
      <c r="E60" s="145" t="s">
        <v>1832</v>
      </c>
    </row>
    <row r="61" spans="1:5" ht="38.25">
      <c r="A61" s="149">
        <v>58</v>
      </c>
      <c r="B61" s="146" t="s">
        <v>1713</v>
      </c>
      <c r="C61" s="157" t="s">
        <v>1950</v>
      </c>
      <c r="D61" s="145" t="s">
        <v>1979</v>
      </c>
      <c r="E61" s="148" t="s">
        <v>1833</v>
      </c>
    </row>
    <row r="62" spans="1:5" ht="63.75">
      <c r="A62" s="149">
        <v>59</v>
      </c>
      <c r="B62" s="146" t="s">
        <v>1713</v>
      </c>
      <c r="C62" s="157" t="s">
        <v>1944</v>
      </c>
      <c r="D62" s="145" t="s">
        <v>1978</v>
      </c>
      <c r="E62" s="148" t="s">
        <v>1834</v>
      </c>
    </row>
    <row r="63" spans="1:5" ht="68.25">
      <c r="A63" s="149">
        <v>60</v>
      </c>
      <c r="B63" s="146" t="s">
        <v>1713</v>
      </c>
      <c r="C63" s="157" t="s">
        <v>1944</v>
      </c>
      <c r="D63" s="148" t="s">
        <v>1836</v>
      </c>
      <c r="E63" s="148" t="s">
        <v>1835</v>
      </c>
    </row>
    <row r="64" spans="1:5" ht="63.75">
      <c r="A64" s="149">
        <v>61</v>
      </c>
      <c r="B64" s="146" t="s">
        <v>1713</v>
      </c>
      <c r="C64" s="157" t="s">
        <v>1944</v>
      </c>
      <c r="D64" s="145" t="s">
        <v>1977</v>
      </c>
      <c r="E64" s="148" t="s">
        <v>1837</v>
      </c>
    </row>
    <row r="65" spans="1:5" ht="63.75">
      <c r="A65" s="149">
        <v>62</v>
      </c>
      <c r="B65" s="146" t="s">
        <v>1713</v>
      </c>
      <c r="C65" s="157" t="s">
        <v>1944</v>
      </c>
      <c r="D65" s="145" t="s">
        <v>1838</v>
      </c>
      <c r="E65" s="144" t="s">
        <v>1839</v>
      </c>
    </row>
    <row r="66" spans="1:5" ht="63.75">
      <c r="A66" s="149">
        <v>63</v>
      </c>
      <c r="B66" s="146" t="s">
        <v>1713</v>
      </c>
      <c r="C66" s="157" t="s">
        <v>1958</v>
      </c>
      <c r="D66" s="145" t="s">
        <v>1976</v>
      </c>
      <c r="E66" s="148" t="s">
        <v>1840</v>
      </c>
    </row>
    <row r="67" spans="1:5" ht="51">
      <c r="A67" s="149">
        <v>64</v>
      </c>
      <c r="B67" s="146" t="s">
        <v>1713</v>
      </c>
      <c r="C67" s="157" t="s">
        <v>1958</v>
      </c>
      <c r="D67" s="145" t="s">
        <v>1975</v>
      </c>
      <c r="E67" s="148" t="s">
        <v>1841</v>
      </c>
    </row>
    <row r="68" spans="1:5" ht="63.75">
      <c r="A68" s="149">
        <v>65</v>
      </c>
      <c r="B68" s="146" t="s">
        <v>1713</v>
      </c>
      <c r="C68" s="157" t="s">
        <v>1956</v>
      </c>
      <c r="D68" s="145" t="s">
        <v>1974</v>
      </c>
      <c r="E68" s="148" t="s">
        <v>1842</v>
      </c>
    </row>
    <row r="69" spans="1:5" ht="25.5">
      <c r="A69" s="149">
        <v>66</v>
      </c>
      <c r="B69" s="146" t="s">
        <v>1713</v>
      </c>
      <c r="C69" s="161"/>
      <c r="D69" s="144" t="s">
        <v>1843</v>
      </c>
      <c r="E69" s="144" t="s">
        <v>1844</v>
      </c>
    </row>
    <row r="70" spans="1:5" ht="25.5">
      <c r="A70" s="149">
        <v>67</v>
      </c>
      <c r="B70" s="146" t="s">
        <v>1713</v>
      </c>
      <c r="C70" s="157" t="s">
        <v>1944</v>
      </c>
      <c r="D70" s="145" t="s">
        <v>1973</v>
      </c>
      <c r="E70" s="144" t="s">
        <v>1845</v>
      </c>
    </row>
    <row r="71" spans="1:5" ht="38.25">
      <c r="A71" s="149">
        <v>68</v>
      </c>
      <c r="B71" s="146" t="s">
        <v>1713</v>
      </c>
      <c r="C71" s="157" t="s">
        <v>1956</v>
      </c>
      <c r="D71" s="145" t="s">
        <v>1972</v>
      </c>
      <c r="E71" s="144" t="s">
        <v>1846</v>
      </c>
    </row>
    <row r="72" spans="1:5" ht="38.25">
      <c r="A72" s="149">
        <v>69</v>
      </c>
      <c r="B72" s="146" t="s">
        <v>1713</v>
      </c>
      <c r="C72" s="157" t="s">
        <v>1987</v>
      </c>
      <c r="D72" s="144" t="s">
        <v>1847</v>
      </c>
      <c r="E72" s="144" t="s">
        <v>1848</v>
      </c>
    </row>
    <row r="73" spans="1:5" ht="156">
      <c r="A73" s="149">
        <v>70</v>
      </c>
      <c r="B73" s="146" t="s">
        <v>1849</v>
      </c>
      <c r="C73" s="157" t="s">
        <v>1956</v>
      </c>
      <c r="D73" s="145" t="s">
        <v>1971</v>
      </c>
      <c r="E73" s="148" t="s">
        <v>1850</v>
      </c>
    </row>
    <row r="74" spans="1:5" ht="76.5">
      <c r="A74" s="149">
        <v>71</v>
      </c>
      <c r="B74" s="146" t="s">
        <v>1849</v>
      </c>
      <c r="C74" s="157" t="s">
        <v>1987</v>
      </c>
      <c r="D74" s="148" t="s">
        <v>1851</v>
      </c>
      <c r="E74" s="148" t="s">
        <v>1852</v>
      </c>
    </row>
    <row r="75" spans="1:5" ht="25.5">
      <c r="A75" s="149">
        <v>72</v>
      </c>
      <c r="B75" s="146" t="s">
        <v>1849</v>
      </c>
      <c r="C75" s="157" t="s">
        <v>1987</v>
      </c>
      <c r="D75" s="144" t="s">
        <v>1853</v>
      </c>
      <c r="E75" s="144" t="s">
        <v>1854</v>
      </c>
    </row>
    <row r="76" spans="1:5" ht="25.5">
      <c r="A76" s="149">
        <v>73</v>
      </c>
      <c r="B76" s="146" t="s">
        <v>1849</v>
      </c>
      <c r="C76" s="157" t="s">
        <v>1963</v>
      </c>
      <c r="D76" s="145" t="s">
        <v>1970</v>
      </c>
      <c r="E76" s="144" t="s">
        <v>1855</v>
      </c>
    </row>
    <row r="77" spans="1:5" ht="96">
      <c r="A77" s="149">
        <v>74</v>
      </c>
      <c r="B77" s="146" t="s">
        <v>1849</v>
      </c>
      <c r="C77" s="157" t="s">
        <v>1963</v>
      </c>
      <c r="D77" s="145" t="s">
        <v>1969</v>
      </c>
      <c r="E77" s="148" t="s">
        <v>1856</v>
      </c>
    </row>
    <row r="78" spans="1:5" ht="25.5">
      <c r="A78" s="149">
        <v>75</v>
      </c>
      <c r="B78" s="146" t="s">
        <v>1857</v>
      </c>
      <c r="C78" s="157" t="s">
        <v>1987</v>
      </c>
      <c r="D78" s="144" t="s">
        <v>1858</v>
      </c>
      <c r="E78" s="144" t="s">
        <v>1859</v>
      </c>
    </row>
    <row r="79" spans="1:5" ht="25.5">
      <c r="A79" s="149">
        <v>76</v>
      </c>
      <c r="B79" s="146" t="s">
        <v>1857</v>
      </c>
      <c r="C79" s="157" t="s">
        <v>1968</v>
      </c>
      <c r="D79" s="145" t="s">
        <v>1967</v>
      </c>
      <c r="E79" s="144" t="s">
        <v>1860</v>
      </c>
    </row>
    <row r="80" spans="1:5" ht="25.5">
      <c r="A80" s="149">
        <v>77</v>
      </c>
      <c r="B80" s="146" t="s">
        <v>1849</v>
      </c>
      <c r="C80" s="157" t="s">
        <v>1987</v>
      </c>
      <c r="D80" s="144" t="s">
        <v>1861</v>
      </c>
      <c r="E80" s="144" t="s">
        <v>1862</v>
      </c>
    </row>
    <row r="81" spans="1:5" ht="38.25">
      <c r="A81" s="149">
        <v>78</v>
      </c>
      <c r="B81" s="146" t="s">
        <v>1849</v>
      </c>
      <c r="C81" s="157" t="s">
        <v>1987</v>
      </c>
      <c r="D81" s="144" t="s">
        <v>1863</v>
      </c>
      <c r="E81" s="144" t="s">
        <v>1864</v>
      </c>
    </row>
    <row r="82" spans="1:5" ht="63.75">
      <c r="A82" s="149">
        <v>79</v>
      </c>
      <c r="B82" s="146" t="s">
        <v>1865</v>
      </c>
      <c r="C82" s="157" t="s">
        <v>1987</v>
      </c>
      <c r="D82" s="144" t="s">
        <v>1866</v>
      </c>
      <c r="E82" s="144" t="s">
        <v>1867</v>
      </c>
    </row>
    <row r="83" spans="1:5">
      <c r="A83" s="149">
        <v>80</v>
      </c>
      <c r="B83" s="146" t="s">
        <v>1865</v>
      </c>
      <c r="C83" s="157" t="s">
        <v>1987</v>
      </c>
      <c r="D83" s="144" t="s">
        <v>1868</v>
      </c>
      <c r="E83" s="144" t="s">
        <v>1869</v>
      </c>
    </row>
    <row r="84" spans="1:5" ht="25.5">
      <c r="A84" s="149">
        <v>81</v>
      </c>
      <c r="B84" s="146" t="s">
        <v>1865</v>
      </c>
      <c r="C84" s="161" t="s">
        <v>1956</v>
      </c>
      <c r="D84" s="145" t="s">
        <v>1966</v>
      </c>
      <c r="E84" s="144" t="s">
        <v>1870</v>
      </c>
    </row>
    <row r="85" spans="1:5" ht="25.5">
      <c r="A85" s="149">
        <v>82</v>
      </c>
      <c r="B85" s="146" t="s">
        <v>1865</v>
      </c>
      <c r="C85" s="157" t="s">
        <v>1987</v>
      </c>
      <c r="D85" s="144" t="s">
        <v>1871</v>
      </c>
      <c r="E85" s="144" t="s">
        <v>1872</v>
      </c>
    </row>
    <row r="86" spans="1:5" ht="38.25">
      <c r="A86" s="149">
        <v>83</v>
      </c>
      <c r="B86" s="146" t="s">
        <v>1865</v>
      </c>
      <c r="C86" s="157" t="s">
        <v>1987</v>
      </c>
      <c r="D86" s="144" t="s">
        <v>1873</v>
      </c>
      <c r="E86" s="144" t="s">
        <v>1874</v>
      </c>
    </row>
    <row r="87" spans="1:5">
      <c r="A87" s="149">
        <v>84</v>
      </c>
      <c r="B87" s="146" t="s">
        <v>1865</v>
      </c>
      <c r="C87" s="157" t="s">
        <v>1987</v>
      </c>
      <c r="D87" s="144" t="s">
        <v>1875</v>
      </c>
      <c r="E87" s="144" t="s">
        <v>1876</v>
      </c>
    </row>
    <row r="88" spans="1:5" ht="89.25">
      <c r="A88" s="149">
        <v>85</v>
      </c>
      <c r="B88" s="146" t="s">
        <v>1865</v>
      </c>
      <c r="C88" s="157" t="s">
        <v>1987</v>
      </c>
      <c r="D88" s="144" t="s">
        <v>1877</v>
      </c>
      <c r="E88" s="148" t="s">
        <v>1878</v>
      </c>
    </row>
    <row r="89" spans="1:5" ht="25.5">
      <c r="A89" s="149">
        <v>86</v>
      </c>
      <c r="B89" s="146" t="s">
        <v>1713</v>
      </c>
      <c r="C89" s="157" t="s">
        <v>1987</v>
      </c>
      <c r="D89" s="144" t="s">
        <v>1879</v>
      </c>
      <c r="E89" s="144" t="s">
        <v>1880</v>
      </c>
    </row>
    <row r="90" spans="1:5" ht="51">
      <c r="A90" s="149">
        <v>87</v>
      </c>
      <c r="B90" s="146" t="s">
        <v>1713</v>
      </c>
      <c r="C90" s="157" t="s">
        <v>1987</v>
      </c>
      <c r="D90" s="144" t="s">
        <v>1881</v>
      </c>
      <c r="E90" s="148" t="s">
        <v>1882</v>
      </c>
    </row>
    <row r="91" spans="1:5" ht="51">
      <c r="A91" s="149">
        <v>88</v>
      </c>
      <c r="B91" s="146" t="s">
        <v>1713</v>
      </c>
      <c r="C91" s="157" t="s">
        <v>1965</v>
      </c>
      <c r="D91" s="145" t="s">
        <v>1964</v>
      </c>
      <c r="E91" s="148" t="s">
        <v>1883</v>
      </c>
    </row>
    <row r="92" spans="1:5" ht="63.75">
      <c r="A92" s="149">
        <v>89</v>
      </c>
      <c r="B92" s="146" t="s">
        <v>1713</v>
      </c>
      <c r="C92" s="157" t="s">
        <v>1963</v>
      </c>
      <c r="D92" s="145" t="s">
        <v>1962</v>
      </c>
      <c r="E92" s="148" t="s">
        <v>1884</v>
      </c>
    </row>
    <row r="93" spans="1:5" ht="25.5">
      <c r="A93" s="149">
        <v>90</v>
      </c>
      <c r="B93" s="146" t="s">
        <v>1885</v>
      </c>
      <c r="C93" s="157" t="s">
        <v>1987</v>
      </c>
      <c r="D93" s="144" t="s">
        <v>1886</v>
      </c>
      <c r="E93" s="144" t="s">
        <v>1887</v>
      </c>
    </row>
    <row r="94" spans="1:5" ht="25.5">
      <c r="A94" s="149">
        <v>91</v>
      </c>
      <c r="B94" s="146" t="s">
        <v>1713</v>
      </c>
      <c r="C94" s="157" t="s">
        <v>1987</v>
      </c>
      <c r="D94" s="144" t="s">
        <v>1888</v>
      </c>
      <c r="E94" s="144" t="s">
        <v>1889</v>
      </c>
    </row>
    <row r="95" spans="1:5">
      <c r="A95" s="149">
        <v>92</v>
      </c>
      <c r="B95" s="146" t="s">
        <v>1713</v>
      </c>
      <c r="C95" s="157" t="s">
        <v>1950</v>
      </c>
      <c r="D95" s="145" t="s">
        <v>1961</v>
      </c>
      <c r="E95" s="144" t="s">
        <v>1890</v>
      </c>
    </row>
    <row r="96" spans="1:5" ht="25.5">
      <c r="A96" s="149">
        <v>93</v>
      </c>
      <c r="B96" s="146" t="s">
        <v>1713</v>
      </c>
      <c r="C96" s="157" t="s">
        <v>1987</v>
      </c>
      <c r="D96" s="144" t="s">
        <v>1891</v>
      </c>
      <c r="E96" s="144" t="s">
        <v>1892</v>
      </c>
    </row>
    <row r="97" spans="1:5" ht="25.5">
      <c r="A97" s="149">
        <v>94</v>
      </c>
      <c r="B97" s="146" t="s">
        <v>1713</v>
      </c>
      <c r="C97" s="157" t="s">
        <v>1987</v>
      </c>
      <c r="D97" s="144" t="s">
        <v>1893</v>
      </c>
      <c r="E97" s="144" t="s">
        <v>1894</v>
      </c>
    </row>
    <row r="98" spans="1:5" ht="38.25">
      <c r="A98" s="149">
        <v>95</v>
      </c>
      <c r="B98" s="146" t="s">
        <v>1713</v>
      </c>
      <c r="C98" s="157" t="s">
        <v>1960</v>
      </c>
      <c r="D98" s="145" t="s">
        <v>1959</v>
      </c>
      <c r="E98" s="144" t="s">
        <v>1895</v>
      </c>
    </row>
    <row r="99" spans="1:5" ht="25.5">
      <c r="A99" s="149">
        <v>96</v>
      </c>
      <c r="B99" s="146" t="s">
        <v>1713</v>
      </c>
      <c r="C99" s="157" t="s">
        <v>1958</v>
      </c>
      <c r="D99" s="145" t="s">
        <v>1957</v>
      </c>
      <c r="E99" s="144" t="s">
        <v>1896</v>
      </c>
    </row>
    <row r="100" spans="1:5" ht="63.75">
      <c r="A100" s="149">
        <v>97</v>
      </c>
      <c r="B100" s="146" t="s">
        <v>1713</v>
      </c>
      <c r="C100" s="157" t="s">
        <v>1956</v>
      </c>
      <c r="D100" s="145" t="s">
        <v>1955</v>
      </c>
      <c r="E100" s="148" t="s">
        <v>1897</v>
      </c>
    </row>
    <row r="101" spans="1:5" ht="25.5">
      <c r="A101" s="149">
        <v>98</v>
      </c>
      <c r="B101" s="146" t="s">
        <v>1713</v>
      </c>
      <c r="C101" s="157" t="s">
        <v>1944</v>
      </c>
      <c r="D101" s="145" t="s">
        <v>1954</v>
      </c>
      <c r="E101" s="144" t="s">
        <v>1898</v>
      </c>
    </row>
    <row r="102" spans="1:5" ht="38.25">
      <c r="A102" s="151">
        <v>99</v>
      </c>
      <c r="B102" s="146" t="s">
        <v>1713</v>
      </c>
      <c r="C102" s="157" t="s">
        <v>1940</v>
      </c>
      <c r="D102" s="145" t="s">
        <v>1953</v>
      </c>
      <c r="E102" s="144" t="s">
        <v>1899</v>
      </c>
    </row>
    <row r="103" spans="1:5" ht="25.5">
      <c r="A103" s="151">
        <v>100</v>
      </c>
      <c r="B103" s="146" t="s">
        <v>1713</v>
      </c>
      <c r="C103" s="157" t="s">
        <v>1950</v>
      </c>
      <c r="D103" s="145" t="s">
        <v>1952</v>
      </c>
      <c r="E103" s="144" t="s">
        <v>1900</v>
      </c>
    </row>
    <row r="104" spans="1:5" ht="38.25">
      <c r="A104" s="151">
        <v>101</v>
      </c>
      <c r="B104" s="146" t="s">
        <v>1713</v>
      </c>
      <c r="C104" s="157" t="s">
        <v>1950</v>
      </c>
      <c r="D104" s="145" t="s">
        <v>1951</v>
      </c>
      <c r="E104" s="144" t="s">
        <v>1901</v>
      </c>
    </row>
    <row r="105" spans="1:5" ht="63.75">
      <c r="A105" s="151">
        <v>102</v>
      </c>
      <c r="B105" s="146" t="s">
        <v>1713</v>
      </c>
      <c r="C105" s="157" t="s">
        <v>1950</v>
      </c>
      <c r="D105" s="145" t="s">
        <v>1949</v>
      </c>
      <c r="E105" s="144" t="s">
        <v>1902</v>
      </c>
    </row>
    <row r="106" spans="1:5" ht="55.5">
      <c r="A106" s="151">
        <v>103</v>
      </c>
      <c r="B106" s="146" t="s">
        <v>1713</v>
      </c>
      <c r="C106" s="157" t="s">
        <v>1987</v>
      </c>
      <c r="D106" s="148" t="s">
        <v>1904</v>
      </c>
      <c r="E106" s="144" t="s">
        <v>1903</v>
      </c>
    </row>
    <row r="107" spans="1:5" ht="25.5">
      <c r="A107" s="151">
        <v>104</v>
      </c>
      <c r="B107" s="146" t="s">
        <v>1713</v>
      </c>
      <c r="C107" s="157" t="s">
        <v>1987</v>
      </c>
      <c r="D107" s="144" t="s">
        <v>1905</v>
      </c>
      <c r="E107" s="144" t="s">
        <v>1906</v>
      </c>
    </row>
    <row r="108" spans="1:5" ht="25.5">
      <c r="A108" s="151">
        <v>105</v>
      </c>
      <c r="B108" s="146" t="s">
        <v>1713</v>
      </c>
      <c r="C108" s="157" t="s">
        <v>1987</v>
      </c>
      <c r="D108" s="144" t="s">
        <v>1907</v>
      </c>
      <c r="E108" s="144" t="s">
        <v>1908</v>
      </c>
    </row>
    <row r="109" spans="1:5" ht="51">
      <c r="A109" s="151">
        <v>106</v>
      </c>
      <c r="B109" s="146" t="s">
        <v>1713</v>
      </c>
      <c r="C109" s="157" t="s">
        <v>1987</v>
      </c>
      <c r="D109" s="144" t="s">
        <v>1909</v>
      </c>
      <c r="E109" s="148" t="s">
        <v>1910</v>
      </c>
    </row>
    <row r="110" spans="1:5">
      <c r="A110" s="151">
        <v>107</v>
      </c>
      <c r="B110" s="146" t="s">
        <v>1713</v>
      </c>
      <c r="C110" s="157" t="s">
        <v>1987</v>
      </c>
      <c r="D110" s="144" t="s">
        <v>1911</v>
      </c>
      <c r="E110" s="144" t="s">
        <v>1912</v>
      </c>
    </row>
    <row r="111" spans="1:5" ht="38.25">
      <c r="A111" s="151">
        <v>108</v>
      </c>
      <c r="B111" s="146" t="s">
        <v>1713</v>
      </c>
      <c r="C111" s="157" t="s">
        <v>1987</v>
      </c>
      <c r="D111" s="144" t="s">
        <v>1913</v>
      </c>
      <c r="E111" s="145" t="s">
        <v>1914</v>
      </c>
    </row>
    <row r="112" spans="1:5" ht="25.5">
      <c r="A112" s="151">
        <v>109</v>
      </c>
      <c r="B112" s="146" t="s">
        <v>1713</v>
      </c>
      <c r="C112" s="157" t="s">
        <v>1987</v>
      </c>
      <c r="D112" s="144" t="s">
        <v>1915</v>
      </c>
      <c r="E112" s="144" t="s">
        <v>1916</v>
      </c>
    </row>
    <row r="113" spans="1:5" ht="38.25">
      <c r="A113" s="151">
        <v>110</v>
      </c>
      <c r="B113" s="146" t="s">
        <v>1713</v>
      </c>
      <c r="C113" s="157" t="s">
        <v>1987</v>
      </c>
      <c r="D113" s="145" t="s">
        <v>1948</v>
      </c>
      <c r="E113" s="144" t="s">
        <v>1917</v>
      </c>
    </row>
    <row r="114" spans="1:5">
      <c r="A114" s="151">
        <v>111</v>
      </c>
      <c r="B114" s="146" t="s">
        <v>1713</v>
      </c>
      <c r="C114" s="157" t="s">
        <v>1987</v>
      </c>
      <c r="D114" s="144" t="s">
        <v>1918</v>
      </c>
      <c r="E114" s="144" t="s">
        <v>1919</v>
      </c>
    </row>
    <row r="115" spans="1:5">
      <c r="A115" s="151">
        <v>112</v>
      </c>
      <c r="B115" s="146" t="s">
        <v>1713</v>
      </c>
      <c r="C115" s="157" t="s">
        <v>1945</v>
      </c>
      <c r="D115" s="145" t="s">
        <v>1947</v>
      </c>
      <c r="E115" s="144" t="s">
        <v>1920</v>
      </c>
    </row>
    <row r="116" spans="1:5" ht="63.75">
      <c r="A116" s="151">
        <v>113</v>
      </c>
      <c r="B116" s="146" t="s">
        <v>1713</v>
      </c>
      <c r="C116" s="157" t="s">
        <v>1987</v>
      </c>
      <c r="D116" s="144" t="s">
        <v>1921</v>
      </c>
      <c r="E116" s="148" t="s">
        <v>1922</v>
      </c>
    </row>
    <row r="117" spans="1:5" ht="25.5">
      <c r="A117" s="151">
        <v>114</v>
      </c>
      <c r="B117" s="146" t="s">
        <v>1713</v>
      </c>
      <c r="C117" s="161" t="s">
        <v>1944</v>
      </c>
      <c r="D117" s="145" t="s">
        <v>1946</v>
      </c>
      <c r="E117" s="144" t="s">
        <v>1923</v>
      </c>
    </row>
    <row r="118" spans="1:5" ht="25.5">
      <c r="A118" s="151">
        <v>115</v>
      </c>
      <c r="B118" s="146" t="s">
        <v>1713</v>
      </c>
      <c r="C118" s="157" t="s">
        <v>1944</v>
      </c>
      <c r="D118" s="145" t="s">
        <v>1943</v>
      </c>
      <c r="E118" s="144" t="s">
        <v>1924</v>
      </c>
    </row>
    <row r="119" spans="1:5" ht="25.5">
      <c r="A119" s="151">
        <v>116</v>
      </c>
      <c r="B119" s="146" t="s">
        <v>1713</v>
      </c>
      <c r="C119" s="157" t="s">
        <v>1944</v>
      </c>
      <c r="D119" s="145" t="s">
        <v>1942</v>
      </c>
      <c r="E119" s="144" t="s">
        <v>1925</v>
      </c>
    </row>
    <row r="120" spans="1:5" ht="38.25">
      <c r="A120" s="151">
        <v>117</v>
      </c>
      <c r="B120" s="146" t="s">
        <v>1713</v>
      </c>
      <c r="C120" s="157" t="s">
        <v>1987</v>
      </c>
      <c r="D120" s="144" t="s">
        <v>1926</v>
      </c>
      <c r="E120" s="144" t="s">
        <v>1927</v>
      </c>
    </row>
    <row r="121" spans="1:5" ht="38.25">
      <c r="A121" s="151">
        <v>118</v>
      </c>
      <c r="B121" s="146" t="s">
        <v>1713</v>
      </c>
      <c r="C121" s="157" t="s">
        <v>1944</v>
      </c>
      <c r="D121" s="145" t="s">
        <v>1941</v>
      </c>
      <c r="E121" s="144" t="s">
        <v>1928</v>
      </c>
    </row>
    <row r="122" spans="1:5" ht="51">
      <c r="A122" s="151">
        <v>119</v>
      </c>
      <c r="B122" s="146" t="s">
        <v>1713</v>
      </c>
      <c r="C122" s="157" t="s">
        <v>1987</v>
      </c>
      <c r="D122" s="144" t="s">
        <v>1929</v>
      </c>
      <c r="E122" s="144" t="s">
        <v>1930</v>
      </c>
    </row>
    <row r="123" spans="1:5" ht="51">
      <c r="A123" s="151">
        <v>120</v>
      </c>
      <c r="B123" s="146" t="s">
        <v>1713</v>
      </c>
      <c r="C123" s="157" t="s">
        <v>1940</v>
      </c>
      <c r="D123" s="145" t="s">
        <v>1939</v>
      </c>
      <c r="E123" s="148" t="s">
        <v>1931</v>
      </c>
    </row>
    <row r="124" spans="1:5" ht="63.75">
      <c r="A124" s="152">
        <v>121</v>
      </c>
      <c r="B124" s="162" t="s">
        <v>1713</v>
      </c>
      <c r="C124" s="158" t="s">
        <v>1945</v>
      </c>
      <c r="D124" s="155" t="s">
        <v>1938</v>
      </c>
      <c r="E124" s="153" t="s">
        <v>1932</v>
      </c>
    </row>
  </sheetData>
  <hyperlinks>
    <hyperlink ref="E4" r:id="rId1" display="https://www.eba.europa.eu/sites/default/files/2025-01/4105fa1e-2de5-4dd2-9d9a-b89924039636/EBA%20BS%202025%20048%20%28EBA%20DC%20562%20-%20ESA%202024%2022%20-%20Decision%20on%20reporting%20of%20information%20for%20CTPP%20designation_consolidated%29.pdf" xr:uid="{DA8AA327-728C-49B5-8A24-0C79BA1C7F80}"/>
    <hyperlink ref="E5" r:id="rId2" display="https://www.eba.europa.eu/sites/default/files/2025-01/4105fa1e-2de5-4dd2-9d9a-b89924039636/EBA%20BS%202025%20048%20%28EBA%20DC%20562%20-%20ESA%202024%2022%20-%20Decision%20on%20reporting%20of%20information%20for%20CTPP%20designation_consolidated%29.pdf" xr:uid="{6F1E27AF-60C9-4BAB-8923-B22A35B45A75}"/>
    <hyperlink ref="E11" r:id="rId3" display="https://www.eba.europa.eu/sites/default/files/2024-11/0f0f79a0-6f9d-413f-b6f3-917371e404ba/Data%20Model%20for%20DORA%20RoI.pdf" xr:uid="{0AA2B41B-0531-4433-92F3-D9F4FE99EAC5}"/>
    <hyperlink ref="E14" r:id="rId4" display="https://www.eba.europa.eu/sites/default/files/2025-01/4105fa1e-2de5-4dd2-9d9a-b89924039636/EBA%20BS%202025%20048%20%28EBA%20DC%20562%20-%20ESA%202024%2022%20-%20Decision%20on%20reporting%20of%20information%20for%20CTPP%20designation_consolidated%29.pdf" xr:uid="{7DDB1860-AF10-4984-BF6E-BA24862A6667}"/>
    <hyperlink ref="E18" r:id="rId5" display="https://www.eba.europa.eu/sites/default/files/2025-01/4105fa1e-2de5-4dd2-9d9a-b89924039636/EBA%20BS%202025%20048%20%28EBA%20DC%20562%20-%20ESA%202024%2022%20-%20Decision%20on%20reporting%20of%20information%20for%20CTPP%20designation_consolidated%29.pdf" xr:uid="{81D517C8-8941-4AD6-B051-61BDDF410CD4}"/>
    <hyperlink ref="E21" r:id="rId6" display="https://www.eba.europa.eu/activities/direct-supervision-and-oversight/digital-operational-resilience-act/preparation-dora-application" xr:uid="{B2523A97-EA6A-45B8-BB01-FC72EE314910}"/>
    <hyperlink ref="E22" r:id="rId7" display="https://www.eba.europa.eu/activities/direct-supervision-and-oversight/digital-operational-resilience-act/preparation-dora-application" xr:uid="{8BBB1959-7425-4EDC-BD84-A85F6E7C449E}"/>
    <hyperlink ref="E24" r:id="rId8" display="https://www.eba.europa.eu/activities/direct-supervision-and-oversight/digital-operational-resilience-act/preparation-dora-application" xr:uid="{F4BAFA93-DA9B-44C5-981D-14481537851E}"/>
    <hyperlink ref="E27" r:id="rId9" display="https://www.eba.europa.eu/sites/default/files/2025-01/1e5ffe22-64b2-4260-8fbf-8dcf095dfe4b/Preparing%20Plain%20csv%20reporting%20package%20for%20DORA.pdf" xr:uid="{68BCDC5C-6B36-4547-9AE2-90A88E360467}"/>
    <hyperlink ref="E28" r:id="rId10" display="https://eur-lex.europa.eu/legal-content/EN/TXT/?uri=CELEX%3A32024R2956" xr:uid="{AD9DF272-CC1E-4CB4-8A1C-5B1DDA892FE2}"/>
    <hyperlink ref="E29" r:id="rId11" display="https://www.eba.europa.eu/sites/default/files/2024-11/0f0f79a0-6f9d-413f-b6f3-917371e404ba/Data%20Model%20for%20DORA%20RoI.pdf" xr:uid="{4DF4F237-B69F-4C66-9B48-166D4DDB1D77}"/>
    <hyperlink ref="E30" r:id="rId12" display="https://www.eba.europa.eu/risk-and-data-analysis/reporting-frameworks/reporting-framework-40" xr:uid="{D74A5C10-17C2-499B-8E58-01394CA4B086}"/>
    <hyperlink ref="E35" r:id="rId13" display="https://www.eba.europa.eu/sites/default/files/2024-11/0f0f79a0-6f9d-413f-b6f3-917371e404ba/Data%20Model%20for%20DORA%20RoI.pdf" xr:uid="{5897A12F-2FA4-45E5-97B9-29CF13DE43C6}"/>
    <hyperlink ref="E36" r:id="rId14" display="https://eur-lex.europa.eu/legal-content/EN/TXT/HTML/?uri=OJ%3AL_202402956" xr:uid="{B982EF7B-DA52-467A-9ACC-810A154E0A2C}"/>
    <hyperlink ref="E37" r:id="rId15" display="https://www.eba.europa.eu/sites/default/files/2024-11/0f0f79a0-6f9d-413f-b6f3-917371e404ba/Data%20Model%20for%20DORA%20RoI.pdf" xr:uid="{B7AFE6ED-532B-4709-A3CF-4678452DDCB1}"/>
    <hyperlink ref="E39" r:id="rId16" display="https://www.eba.europa.eu/sites/default/files/2024-11/0f0f79a0-6f9d-413f-b6f3-917371e404ba/Data%20Model%20for%20DORA%20RoI.pdf" xr:uid="{68B5474F-A7FD-44A6-928C-E20F33358785}"/>
    <hyperlink ref="E40" r:id="rId17" display="https://www.eba.europa.eu/sites/default/files/2024-11/0f0f79a0-6f9d-413f-b6f3-917371e404ba/Data%20Model%20for%20DORA%20RoI.pdf" xr:uid="{8CB4BBF0-9852-4EC0-BF8B-FD0BFAF67EAF}"/>
    <hyperlink ref="E42" r:id="rId18" display="https://eur-lex.europa.eu/legal-content/EN/TXT/?uri=CELEX%3A32024R2956" xr:uid="{662351C8-9CC2-4BA8-AA42-D461BC4A37DD}"/>
    <hyperlink ref="E43" r:id="rId19" display="https://www.eba.europa.eu/sites/default/files/2024-11/0f0f79a0-6f9d-413f-b6f3-917371e404ba/Data%20Model%20for%20DORA%20RoI.pdf" xr:uid="{222CC812-24DF-4F1F-8BE5-940E2FE5DA56}"/>
    <hyperlink ref="E44" r:id="rId20" display="https://e-justice.europa.eu/content_business_registers_at_european_level-105--maximize-en.do" xr:uid="{1A5F7521-28F5-4210-B047-63AC62F60B23}"/>
    <hyperlink ref="E49" r:id="rId21" display="https://www.eba.europa.eu/risk-and-data-analysis/reporting-frameworks/reporting-framework-40" xr:uid="{A2DF6582-FB71-4822-B2AB-E76D178658CE}"/>
    <hyperlink ref="E51" r:id="rId22" display="https://eur-lex.europa.eu/legal-content/EN/TXT/?uri=CELEX%3A32024R2956" xr:uid="{5AC9AF16-E5C3-4BE4-B09F-D16C33A96561}"/>
    <hyperlink ref="E57" r:id="rId23" display="https://www.eiopa.europa.eu/qa-regulation/questions-and-answers-database/2999-dora030_en" xr:uid="{8432B6C9-077C-444B-88C8-CCBAA298FBBE}"/>
    <hyperlink ref="E62" r:id="rId24" display="https://www.eba.europa.eu/sites/default/files/2024-11/0f0f79a0-6f9d-413f-b6f3-917371e404ba/Data%20Model%20for%20DORA%20RoI.pdf" xr:uid="{9880A438-39B6-4CCC-8BA6-14F41C15A3E9}"/>
    <hyperlink ref="E64" r:id="rId25" display="https://www.eba.europa.eu/sites/default/files/2024-11/0f0f79a0-6f9d-413f-b6f3-917371e404ba/Data%20Model%20for%20DORA%20RoI.pdf" xr:uid="{B8E9E773-642D-47D2-A26D-1D529B67CE39}"/>
    <hyperlink ref="E66" r:id="rId26" display="https://www.eba.europa.eu/sites/default/files/2024-11/0f0f79a0-6f9d-413f-b6f3-917371e404ba/Data%20Model%20for%20DORA%20RoI.pdf" xr:uid="{E7DCF9F1-818F-4AB9-A681-1D7B70B0AAC8}"/>
    <hyperlink ref="E67" r:id="rId27" display="https://www.eba.europa.eu/sites/default/files/2024-11/0f0f79a0-6f9d-413f-b6f3-917371e404ba/Data%20Model%20for%20DORA%20RoI.pdf" xr:uid="{C527F507-CF5B-4F3B-A03B-48EF23F59633}"/>
    <hyperlink ref="E68" r:id="rId28" display="https://www.eba.europa.eu/sites/default/files/2024-11/0f0f79a0-6f9d-413f-b6f3-917371e404ba/Data%20Model%20for%20DORA%20RoI.pdf" xr:uid="{6FE128F8-D03A-41BE-B1CD-47321D3C2E5C}"/>
    <hyperlink ref="E124" r:id="rId29" display="https://www.eba.europa.eu/sites/default/files/2025-01/b88793ec-9656-4512-a2a1-a41194058d51/ITS%20on%20RoI%20-%20Annex%202%20list%20of%20licensed%20activities%20for%20data%20point%20model%20%28updated%20to%20reflect%20DPM%204.0%29.xlsx" xr:uid="{2E9968F3-8A9D-44B1-8DB3-5B13A8757C5B}"/>
  </hyperlinks>
  <pageMargins left="0.7" right="0.7" top="0.75" bottom="0.75" header="0.3" footer="0.3"/>
  <tableParts count="1">
    <tablePart r:id="rId30"/>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BEEB-79A1-4BD2-BD97-6A05D736358C}">
  <sheetPr codeName="Sheet2">
    <tabColor rgb="FFFFC107"/>
  </sheetPr>
  <dimension ref="A1:BE253"/>
  <sheetViews>
    <sheetView showGridLines="0" zoomScale="85" zoomScaleNormal="85" workbookViewId="0">
      <pane ySplit="1" topLeftCell="A225" activePane="bottomLeft" state="frozen"/>
      <selection activeCell="AL1" sqref="AL1"/>
      <selection pane="bottomLeft" activeCell="A16" sqref="A16"/>
    </sheetView>
  </sheetViews>
  <sheetFormatPr defaultRowHeight="15"/>
  <cols>
    <col min="1" max="1" width="12.85546875" style="12" bestFit="1" customWidth="1"/>
    <col min="2" max="2" width="14.85546875" style="14" customWidth="1"/>
    <col min="3" max="3" width="14.7109375" customWidth="1"/>
    <col min="4" max="4" width="13.42578125" style="14" bestFit="1" customWidth="1"/>
    <col min="5" max="5" width="23.140625" style="14" customWidth="1"/>
    <col min="6" max="6" width="9.7109375" customWidth="1"/>
    <col min="7" max="7" width="12.42578125" style="14" bestFit="1" customWidth="1"/>
    <col min="8" max="8" width="38.140625" style="14" bestFit="1" customWidth="1"/>
    <col min="9" max="9" width="13.85546875" customWidth="1"/>
    <col min="10" max="10" width="11.140625" bestFit="1" customWidth="1"/>
    <col min="11" max="11" width="12.140625" bestFit="1" customWidth="1"/>
    <col min="12" max="12" width="16.28515625" customWidth="1"/>
    <col min="13" max="13" width="12" bestFit="1" customWidth="1"/>
    <col min="14" max="14" width="56.28515625" bestFit="1" customWidth="1"/>
    <col min="15" max="15" width="17.85546875" customWidth="1"/>
    <col min="16" max="16" width="11.42578125" bestFit="1" customWidth="1"/>
    <col min="17" max="17" width="27.140625" customWidth="1"/>
    <col min="18" max="18" width="17.140625" customWidth="1"/>
    <col min="19" max="19" width="11.140625" bestFit="1" customWidth="1"/>
    <col min="20" max="20" width="33.85546875" bestFit="1" customWidth="1"/>
    <col min="21" max="21" width="10.5703125" customWidth="1"/>
    <col min="22" max="22" width="11.140625" customWidth="1"/>
    <col min="23" max="23" width="72" customWidth="1"/>
    <col min="24" max="24" width="1.5703125" customWidth="1"/>
    <col min="25" max="25" width="11.85546875" bestFit="1" customWidth="1"/>
    <col min="26" max="26" width="12.42578125" bestFit="1" customWidth="1"/>
    <col min="27" max="27" width="1.5703125" customWidth="1"/>
    <col min="28" max="28" width="11.85546875" bestFit="1" customWidth="1"/>
    <col min="29" max="29" width="13.140625" bestFit="1" customWidth="1"/>
    <col min="30" max="30" width="1.5703125" customWidth="1"/>
    <col min="31" max="31" width="11.85546875" bestFit="1" customWidth="1"/>
    <col min="32" max="32" width="15.42578125" bestFit="1" customWidth="1"/>
    <col min="33" max="33" width="1.5703125" customWidth="1"/>
    <col min="34" max="34" width="11.85546875" customWidth="1"/>
    <col min="35" max="35" width="43.5703125" bestFit="1" customWidth="1"/>
    <col min="36" max="36" width="1.5703125" customWidth="1"/>
    <col min="37" max="37" width="12.140625" bestFit="1" customWidth="1"/>
    <col min="38" max="38" width="88.140625" customWidth="1"/>
    <col min="39" max="39" width="10.7109375" style="1" customWidth="1"/>
    <col min="40" max="40" width="11.140625" bestFit="1" customWidth="1"/>
    <col min="41" max="41" width="19.5703125" bestFit="1" customWidth="1"/>
    <col min="42" max="42" width="1.5703125" customWidth="1"/>
    <col min="43" max="43" width="11.140625" bestFit="1" customWidth="1"/>
    <col min="44" max="44" width="19.42578125" customWidth="1"/>
    <col min="45" max="45" width="1.5703125" customWidth="1"/>
    <col min="46" max="46" width="11.140625" bestFit="1" customWidth="1"/>
    <col min="47" max="47" width="33.140625" bestFit="1" customWidth="1"/>
    <col min="48" max="48" width="81.28515625" bestFit="1" customWidth="1"/>
    <col min="49" max="49" width="11.85546875" bestFit="1" customWidth="1"/>
    <col min="50" max="50" width="42.85546875" bestFit="1" customWidth="1"/>
    <col min="51" max="51" width="1.5703125" customWidth="1"/>
    <col min="52" max="52" width="11.85546875" bestFit="1" customWidth="1"/>
    <col min="53" max="53" width="12.140625" bestFit="1" customWidth="1"/>
    <col min="56" max="56" width="16.7109375" bestFit="1" customWidth="1"/>
    <col min="57" max="57" width="39.5703125" bestFit="1" customWidth="1"/>
  </cols>
  <sheetData>
    <row r="1" spans="1:57" ht="15.75" thickBot="1">
      <c r="A1" s="8" t="s">
        <v>136</v>
      </c>
      <c r="B1" s="52" t="s">
        <v>1515</v>
      </c>
      <c r="D1" s="8" t="s">
        <v>137</v>
      </c>
      <c r="E1" s="52" t="s">
        <v>1518</v>
      </c>
      <c r="G1" s="8" t="s">
        <v>143</v>
      </c>
      <c r="H1" s="52" t="s">
        <v>1521</v>
      </c>
      <c r="I1" s="17"/>
      <c r="J1" s="8" t="s">
        <v>141</v>
      </c>
      <c r="K1" s="52" t="s">
        <v>1522</v>
      </c>
      <c r="M1" s="8" t="s">
        <v>135</v>
      </c>
      <c r="N1" s="52" t="s">
        <v>1516</v>
      </c>
      <c r="P1" s="8" t="s">
        <v>433</v>
      </c>
      <c r="Q1" s="52" t="s">
        <v>1517</v>
      </c>
      <c r="S1" s="8" t="s">
        <v>144</v>
      </c>
      <c r="T1" s="52" t="s">
        <v>1519</v>
      </c>
      <c r="V1" s="8" t="s">
        <v>142</v>
      </c>
      <c r="W1" s="52" t="s">
        <v>1525</v>
      </c>
      <c r="Y1" s="8" t="s">
        <v>140</v>
      </c>
      <c r="Z1" s="52" t="s">
        <v>1523</v>
      </c>
      <c r="AB1" s="8" t="s">
        <v>139</v>
      </c>
      <c r="AC1" s="52" t="s">
        <v>1526</v>
      </c>
      <c r="AE1" s="8" t="s">
        <v>138</v>
      </c>
      <c r="AF1" s="52" t="s">
        <v>1520</v>
      </c>
      <c r="AH1" s="8" t="s">
        <v>145</v>
      </c>
      <c r="AI1" s="52" t="s">
        <v>1532</v>
      </c>
      <c r="AK1" s="8" t="s">
        <v>149</v>
      </c>
      <c r="AL1" s="52" t="s">
        <v>1528</v>
      </c>
      <c r="AN1" s="8" t="s">
        <v>1085</v>
      </c>
      <c r="AO1" s="52" t="s">
        <v>1524</v>
      </c>
      <c r="AQ1" s="8" t="s">
        <v>1090</v>
      </c>
      <c r="AR1" s="52" t="s">
        <v>1527</v>
      </c>
      <c r="AT1" s="8" t="s">
        <v>147</v>
      </c>
      <c r="AU1" s="52" t="s">
        <v>1529</v>
      </c>
      <c r="AW1" s="8" t="s">
        <v>146</v>
      </c>
      <c r="AX1" s="52" t="s">
        <v>1530</v>
      </c>
      <c r="AZ1" s="8" t="s">
        <v>148</v>
      </c>
      <c r="BA1" s="52" t="s">
        <v>1531</v>
      </c>
      <c r="BD1" s="8" t="s">
        <v>1537</v>
      </c>
      <c r="BE1" s="52" t="s">
        <v>1550</v>
      </c>
    </row>
    <row r="2" spans="1:57" s="6" customFormat="1" ht="24">
      <c r="A2" s="9" t="s">
        <v>1536</v>
      </c>
      <c r="B2" s="53" t="s">
        <v>123</v>
      </c>
      <c r="D2" s="9" t="s">
        <v>704</v>
      </c>
      <c r="E2" s="53" t="str">
        <f t="shared" ref="E2:E65" si="0">+RIGHT(D2,LEN(D2)-(FIND(":",D2)))</f>
        <v>AED</v>
      </c>
      <c r="G2" s="9" t="s">
        <v>918</v>
      </c>
      <c r="H2" s="53" t="s">
        <v>450</v>
      </c>
      <c r="J2" s="15" t="s">
        <v>933</v>
      </c>
      <c r="K2" s="53" t="s">
        <v>126</v>
      </c>
      <c r="M2" s="9" t="s">
        <v>874</v>
      </c>
      <c r="N2" s="53" t="s">
        <v>405</v>
      </c>
      <c r="P2" s="9" t="s">
        <v>897</v>
      </c>
      <c r="Q2" s="53" t="s">
        <v>431</v>
      </c>
      <c r="S2" s="9" t="s">
        <v>900</v>
      </c>
      <c r="T2" s="53" t="s">
        <v>426</v>
      </c>
      <c r="V2" s="9" t="s">
        <v>926</v>
      </c>
      <c r="W2" s="53" t="s">
        <v>932</v>
      </c>
      <c r="Y2" s="9" t="s">
        <v>937</v>
      </c>
      <c r="Z2" s="53" t="s">
        <v>935</v>
      </c>
      <c r="AB2" s="15" t="s">
        <v>940</v>
      </c>
      <c r="AC2" s="53" t="s">
        <v>944</v>
      </c>
      <c r="AE2" s="15" t="s">
        <v>948</v>
      </c>
      <c r="AF2" s="53" t="s">
        <v>950</v>
      </c>
      <c r="AH2" s="15" t="s">
        <v>952</v>
      </c>
      <c r="AI2" s="53" t="s">
        <v>954</v>
      </c>
      <c r="AK2" s="15" t="s">
        <v>1020</v>
      </c>
      <c r="AL2" s="53" t="s">
        <v>1554</v>
      </c>
      <c r="AM2" s="119"/>
      <c r="AN2" s="15" t="s">
        <v>933</v>
      </c>
      <c r="AO2" s="53" t="s">
        <v>1086</v>
      </c>
      <c r="AQ2" s="15" t="s">
        <v>937</v>
      </c>
      <c r="AR2" s="53" t="s">
        <v>935</v>
      </c>
      <c r="AT2" s="15" t="s">
        <v>1092</v>
      </c>
      <c r="AU2" s="53" t="s">
        <v>124</v>
      </c>
      <c r="AW2" s="15" t="s">
        <v>1096</v>
      </c>
      <c r="AX2" s="53" t="s">
        <v>1097</v>
      </c>
      <c r="AZ2" s="15" t="s">
        <v>1235</v>
      </c>
      <c r="BA2" s="53" t="s">
        <v>125</v>
      </c>
      <c r="BC2" s="7" t="s">
        <v>1238</v>
      </c>
      <c r="BD2" s="15" t="s">
        <v>1538</v>
      </c>
      <c r="BE2" s="53" t="s">
        <v>1539</v>
      </c>
    </row>
    <row r="3" spans="1:57" s="6" customFormat="1" ht="24">
      <c r="A3" s="9" t="s">
        <v>491</v>
      </c>
      <c r="B3" s="53" t="s">
        <v>188</v>
      </c>
      <c r="D3" s="9" t="s">
        <v>705</v>
      </c>
      <c r="E3" s="53" t="str">
        <f t="shared" si="0"/>
        <v>AFN</v>
      </c>
      <c r="G3" s="10" t="s">
        <v>919</v>
      </c>
      <c r="H3" s="54" t="s">
        <v>451</v>
      </c>
      <c r="J3" s="16" t="s">
        <v>934</v>
      </c>
      <c r="K3" s="55" t="s">
        <v>130</v>
      </c>
      <c r="M3" s="10" t="s">
        <v>884</v>
      </c>
      <c r="N3" s="54" t="s">
        <v>415</v>
      </c>
      <c r="P3" s="10" t="s">
        <v>898</v>
      </c>
      <c r="Q3" s="54" t="s">
        <v>432</v>
      </c>
      <c r="S3" s="10" t="s">
        <v>899</v>
      </c>
      <c r="T3" s="54" t="s">
        <v>425</v>
      </c>
      <c r="V3" s="10" t="s">
        <v>923</v>
      </c>
      <c r="W3" s="54" t="s">
        <v>929</v>
      </c>
      <c r="Y3" s="10" t="s">
        <v>938</v>
      </c>
      <c r="Z3" s="54" t="s">
        <v>936</v>
      </c>
      <c r="AB3" s="18" t="s">
        <v>941</v>
      </c>
      <c r="AC3" s="54" t="s">
        <v>945</v>
      </c>
      <c r="AE3" s="16" t="s">
        <v>949</v>
      </c>
      <c r="AF3" s="55" t="s">
        <v>951</v>
      </c>
      <c r="AH3" s="16" t="s">
        <v>953</v>
      </c>
      <c r="AI3" s="55" t="s">
        <v>955</v>
      </c>
      <c r="AK3" s="15" t="s">
        <v>1010</v>
      </c>
      <c r="AL3" s="53" t="s">
        <v>1555</v>
      </c>
      <c r="AM3" s="119"/>
      <c r="AN3" s="20" t="s">
        <v>934</v>
      </c>
      <c r="AO3" s="56" t="s">
        <v>1087</v>
      </c>
      <c r="AQ3" s="20" t="s">
        <v>938</v>
      </c>
      <c r="AR3" s="56" t="s">
        <v>936</v>
      </c>
      <c r="AT3" s="20" t="s">
        <v>1093</v>
      </c>
      <c r="AU3" s="56" t="s">
        <v>134</v>
      </c>
      <c r="AW3" s="20" t="s">
        <v>1098</v>
      </c>
      <c r="AX3" s="56" t="s">
        <v>1099</v>
      </c>
      <c r="AZ3" s="20" t="s">
        <v>1236</v>
      </c>
      <c r="BA3" s="56" t="s">
        <v>129</v>
      </c>
      <c r="BD3" s="20" t="s">
        <v>1540</v>
      </c>
      <c r="BE3" s="56" t="s">
        <v>1541</v>
      </c>
    </row>
    <row r="4" spans="1:57" s="6" customFormat="1" ht="24">
      <c r="A4" s="10" t="s">
        <v>492</v>
      </c>
      <c r="B4" s="54" t="s">
        <v>189</v>
      </c>
      <c r="D4" s="9" t="s">
        <v>705</v>
      </c>
      <c r="E4" s="53" t="str">
        <f t="shared" si="0"/>
        <v>AFN</v>
      </c>
      <c r="G4" s="10" t="s">
        <v>920</v>
      </c>
      <c r="H4" s="54" t="s">
        <v>452</v>
      </c>
      <c r="M4" s="10" t="s">
        <v>873</v>
      </c>
      <c r="N4" s="54" t="s">
        <v>404</v>
      </c>
      <c r="P4" s="10" t="s">
        <v>895</v>
      </c>
      <c r="Q4" s="54" t="s">
        <v>429</v>
      </c>
      <c r="S4" s="11" t="s">
        <v>901</v>
      </c>
      <c r="T4" s="55" t="s">
        <v>427</v>
      </c>
      <c r="V4" s="10" t="s">
        <v>922</v>
      </c>
      <c r="W4" s="54" t="s">
        <v>928</v>
      </c>
      <c r="Y4" s="11" t="s">
        <v>939</v>
      </c>
      <c r="Z4" s="55" t="s">
        <v>127</v>
      </c>
      <c r="AB4" s="18" t="s">
        <v>942</v>
      </c>
      <c r="AC4" s="54" t="s">
        <v>946</v>
      </c>
      <c r="AK4" s="15" t="s">
        <v>1012</v>
      </c>
      <c r="AL4" s="53" t="s">
        <v>1556</v>
      </c>
      <c r="AM4" s="119"/>
      <c r="AN4" s="16" t="s">
        <v>1088</v>
      </c>
      <c r="AO4" s="55" t="s">
        <v>1089</v>
      </c>
      <c r="AQ4" s="20" t="s">
        <v>939</v>
      </c>
      <c r="AR4" s="56" t="s">
        <v>127</v>
      </c>
      <c r="AT4" s="20" t="s">
        <v>1094</v>
      </c>
      <c r="AU4" s="56" t="s">
        <v>131</v>
      </c>
      <c r="AW4" s="16" t="s">
        <v>1100</v>
      </c>
      <c r="AX4" s="55" t="s">
        <v>1101</v>
      </c>
      <c r="AZ4" s="16" t="s">
        <v>1237</v>
      </c>
      <c r="BA4" s="55" t="s">
        <v>132</v>
      </c>
      <c r="BD4" s="16" t="s">
        <v>1542</v>
      </c>
      <c r="BE4" s="55" t="s">
        <v>1543</v>
      </c>
    </row>
    <row r="5" spans="1:57" s="6" customFormat="1" ht="24.75" thickBot="1">
      <c r="A5" s="10" t="s">
        <v>453</v>
      </c>
      <c r="B5" s="54" t="s">
        <v>150</v>
      </c>
      <c r="D5" s="9" t="s">
        <v>706</v>
      </c>
      <c r="E5" s="53" t="str">
        <f t="shared" si="0"/>
        <v>ALL</v>
      </c>
      <c r="G5" s="10" t="s">
        <v>909</v>
      </c>
      <c r="H5" s="54" t="s">
        <v>441</v>
      </c>
      <c r="M5" s="10" t="s">
        <v>872</v>
      </c>
      <c r="N5" s="54" t="s">
        <v>403</v>
      </c>
      <c r="P5" s="10" t="s">
        <v>896</v>
      </c>
      <c r="Q5" s="54" t="s">
        <v>430</v>
      </c>
      <c r="V5" s="10" t="s">
        <v>924</v>
      </c>
      <c r="W5" s="54" t="s">
        <v>930</v>
      </c>
      <c r="AA5" s="19"/>
      <c r="AB5" s="16" t="s">
        <v>943</v>
      </c>
      <c r="AC5" s="55" t="s">
        <v>947</v>
      </c>
      <c r="AK5" s="15" t="s">
        <v>1011</v>
      </c>
      <c r="AL5" s="53" t="s">
        <v>1557</v>
      </c>
      <c r="AM5" s="119"/>
      <c r="AQ5" s="16" t="s">
        <v>1091</v>
      </c>
      <c r="AR5" s="55" t="s">
        <v>133</v>
      </c>
      <c r="AT5" s="16" t="s">
        <v>1095</v>
      </c>
      <c r="AU5" s="55" t="s">
        <v>128</v>
      </c>
      <c r="BD5" s="8" t="s">
        <v>1544</v>
      </c>
      <c r="BE5" s="52" t="s">
        <v>1545</v>
      </c>
    </row>
    <row r="6" spans="1:57" s="6" customFormat="1">
      <c r="A6" s="10" t="s">
        <v>493</v>
      </c>
      <c r="B6" s="54" t="s">
        <v>190</v>
      </c>
      <c r="D6" s="9" t="s">
        <v>706</v>
      </c>
      <c r="E6" s="53" t="str">
        <f t="shared" si="0"/>
        <v>ALL</v>
      </c>
      <c r="G6" s="10" t="s">
        <v>907</v>
      </c>
      <c r="H6" s="54" t="s">
        <v>439</v>
      </c>
      <c r="M6" s="10" t="s">
        <v>877</v>
      </c>
      <c r="N6" s="54" t="s">
        <v>408</v>
      </c>
      <c r="P6" s="11" t="s">
        <v>894</v>
      </c>
      <c r="Q6" s="55" t="s">
        <v>428</v>
      </c>
      <c r="V6" s="10" t="s">
        <v>921</v>
      </c>
      <c r="W6" s="54" t="s">
        <v>927</v>
      </c>
      <c r="AK6" s="15" t="s">
        <v>1000</v>
      </c>
      <c r="AL6" s="53" t="s">
        <v>1558</v>
      </c>
      <c r="AM6" s="119"/>
      <c r="BD6" s="15" t="s">
        <v>1546</v>
      </c>
      <c r="BE6" s="53" t="s">
        <v>1547</v>
      </c>
    </row>
    <row r="7" spans="1:57" s="6" customFormat="1" ht="24">
      <c r="A7" s="10" t="s">
        <v>494</v>
      </c>
      <c r="B7" s="54" t="s">
        <v>191</v>
      </c>
      <c r="D7" s="9" t="s">
        <v>707</v>
      </c>
      <c r="E7" s="53" t="str">
        <f t="shared" si="0"/>
        <v>AMD</v>
      </c>
      <c r="G7" s="10" t="s">
        <v>913</v>
      </c>
      <c r="H7" s="54" t="s">
        <v>445</v>
      </c>
      <c r="M7" s="10" t="s">
        <v>870</v>
      </c>
      <c r="N7" s="54" t="s">
        <v>401</v>
      </c>
      <c r="V7" s="11" t="s">
        <v>925</v>
      </c>
      <c r="W7" s="55" t="s">
        <v>931</v>
      </c>
      <c r="AK7" s="15" t="s">
        <v>1080</v>
      </c>
      <c r="AL7" s="53" t="s">
        <v>1559</v>
      </c>
      <c r="AM7" s="119"/>
      <c r="BD7" s="20" t="s">
        <v>1548</v>
      </c>
      <c r="BE7" s="56" t="s">
        <v>1549</v>
      </c>
    </row>
    <row r="8" spans="1:57" s="6" customFormat="1">
      <c r="A8" s="10" t="s">
        <v>495</v>
      </c>
      <c r="B8" s="54" t="s">
        <v>192</v>
      </c>
      <c r="D8" s="9" t="s">
        <v>707</v>
      </c>
      <c r="E8" s="53" t="str">
        <f t="shared" si="0"/>
        <v>AMD</v>
      </c>
      <c r="G8" s="10" t="s">
        <v>916</v>
      </c>
      <c r="H8" s="54" t="s">
        <v>448</v>
      </c>
      <c r="M8" s="10" t="s">
        <v>885</v>
      </c>
      <c r="N8" s="54" t="s">
        <v>416</v>
      </c>
      <c r="AK8" s="15" t="s">
        <v>980</v>
      </c>
      <c r="AL8" s="53" t="s">
        <v>1560</v>
      </c>
      <c r="AM8" s="119"/>
    </row>
    <row r="9" spans="1:57" s="6" customFormat="1">
      <c r="A9" s="10" t="s">
        <v>496</v>
      </c>
      <c r="B9" s="54" t="s">
        <v>193</v>
      </c>
      <c r="D9" s="9" t="s">
        <v>708</v>
      </c>
      <c r="E9" s="53" t="str">
        <f t="shared" si="0"/>
        <v>ANG</v>
      </c>
      <c r="G9" s="10" t="s">
        <v>903</v>
      </c>
      <c r="H9" s="54" t="s">
        <v>435</v>
      </c>
      <c r="M9" s="10" t="s">
        <v>883</v>
      </c>
      <c r="N9" s="54" t="s">
        <v>414</v>
      </c>
      <c r="AK9" s="15" t="s">
        <v>1005</v>
      </c>
      <c r="AL9" s="53" t="s">
        <v>1561</v>
      </c>
      <c r="AM9" s="119"/>
    </row>
    <row r="10" spans="1:57" s="6" customFormat="1">
      <c r="A10" s="10" t="s">
        <v>497</v>
      </c>
      <c r="B10" s="54" t="s">
        <v>194</v>
      </c>
      <c r="D10" s="9" t="s">
        <v>709</v>
      </c>
      <c r="E10" s="53" t="str">
        <f t="shared" si="0"/>
        <v>AOA</v>
      </c>
      <c r="G10" s="10" t="s">
        <v>904</v>
      </c>
      <c r="H10" s="54" t="s">
        <v>436</v>
      </c>
      <c r="M10" s="10" t="s">
        <v>876</v>
      </c>
      <c r="N10" s="54" t="s">
        <v>407</v>
      </c>
      <c r="AK10" s="15" t="s">
        <v>1006</v>
      </c>
      <c r="AL10" s="53" t="s">
        <v>1562</v>
      </c>
      <c r="AM10" s="119"/>
    </row>
    <row r="11" spans="1:57" s="6" customFormat="1" ht="24">
      <c r="A11" s="10" t="s">
        <v>498</v>
      </c>
      <c r="B11" s="54" t="s">
        <v>195</v>
      </c>
      <c r="D11" s="9" t="s">
        <v>710</v>
      </c>
      <c r="E11" s="53" t="str">
        <f t="shared" si="0"/>
        <v>ARS</v>
      </c>
      <c r="G11" s="10" t="s">
        <v>915</v>
      </c>
      <c r="H11" s="54" t="s">
        <v>447</v>
      </c>
      <c r="M11" s="10" t="s">
        <v>889</v>
      </c>
      <c r="N11" s="54" t="s">
        <v>420</v>
      </c>
      <c r="AK11" s="15" t="s">
        <v>1069</v>
      </c>
      <c r="AL11" s="53" t="s">
        <v>1563</v>
      </c>
      <c r="AM11" s="119"/>
    </row>
    <row r="12" spans="1:57" s="6" customFormat="1" ht="24">
      <c r="A12" s="10" t="s">
        <v>499</v>
      </c>
      <c r="B12" s="54" t="s">
        <v>196</v>
      </c>
      <c r="D12" s="9" t="s">
        <v>710</v>
      </c>
      <c r="E12" s="53" t="str">
        <f t="shared" si="0"/>
        <v>ARS</v>
      </c>
      <c r="G12" s="10" t="s">
        <v>902</v>
      </c>
      <c r="H12" s="54" t="s">
        <v>434</v>
      </c>
      <c r="M12" s="10" t="s">
        <v>875</v>
      </c>
      <c r="N12" s="54" t="s">
        <v>406</v>
      </c>
      <c r="AK12" s="15" t="s">
        <v>1051</v>
      </c>
      <c r="AL12" s="53" t="s">
        <v>1564</v>
      </c>
      <c r="AM12" s="119"/>
    </row>
    <row r="13" spans="1:57" s="6" customFormat="1" ht="24">
      <c r="A13" s="10" t="s">
        <v>500</v>
      </c>
      <c r="B13" s="54" t="s">
        <v>197</v>
      </c>
      <c r="D13" s="9" t="s">
        <v>711</v>
      </c>
      <c r="E13" s="53" t="str">
        <f t="shared" si="0"/>
        <v>AUD</v>
      </c>
      <c r="G13" s="10" t="s">
        <v>917</v>
      </c>
      <c r="H13" s="54" t="s">
        <v>449</v>
      </c>
      <c r="M13" s="10" t="s">
        <v>886</v>
      </c>
      <c r="N13" s="54" t="s">
        <v>417</v>
      </c>
      <c r="AK13" s="15" t="s">
        <v>1050</v>
      </c>
      <c r="AL13" s="53" t="s">
        <v>1565</v>
      </c>
      <c r="AM13" s="119"/>
    </row>
    <row r="14" spans="1:57" s="6" customFormat="1">
      <c r="A14" s="10" t="s">
        <v>501</v>
      </c>
      <c r="B14" s="54" t="s">
        <v>198</v>
      </c>
      <c r="D14" s="9" t="s">
        <v>711</v>
      </c>
      <c r="E14" s="53" t="str">
        <f t="shared" si="0"/>
        <v>AUD</v>
      </c>
      <c r="G14" s="10" t="s">
        <v>905</v>
      </c>
      <c r="H14" s="54" t="s">
        <v>437</v>
      </c>
      <c r="M14" s="10" t="s">
        <v>888</v>
      </c>
      <c r="N14" s="54" t="s">
        <v>419</v>
      </c>
      <c r="AK14" s="15" t="s">
        <v>1032</v>
      </c>
      <c r="AL14" s="53" t="s">
        <v>1566</v>
      </c>
      <c r="AM14" s="119"/>
    </row>
    <row r="15" spans="1:57" s="6" customFormat="1" ht="24">
      <c r="A15" s="10" t="s">
        <v>502</v>
      </c>
      <c r="B15" s="54" t="s">
        <v>199</v>
      </c>
      <c r="D15" s="9" t="s">
        <v>712</v>
      </c>
      <c r="E15" s="53" t="str">
        <f t="shared" si="0"/>
        <v>AWG</v>
      </c>
      <c r="G15" s="10" t="s">
        <v>908</v>
      </c>
      <c r="H15" s="54" t="s">
        <v>440</v>
      </c>
      <c r="M15" s="10" t="s">
        <v>887</v>
      </c>
      <c r="N15" s="54" t="s">
        <v>418</v>
      </c>
      <c r="AK15" s="15" t="s">
        <v>1035</v>
      </c>
      <c r="AL15" s="53" t="s">
        <v>1567</v>
      </c>
      <c r="AM15" s="119"/>
    </row>
    <row r="16" spans="1:57" s="6" customFormat="1">
      <c r="A16" s="10" t="s">
        <v>503</v>
      </c>
      <c r="B16" s="54" t="s">
        <v>200</v>
      </c>
      <c r="D16" s="9" t="s">
        <v>712</v>
      </c>
      <c r="E16" s="53" t="str">
        <f t="shared" si="0"/>
        <v>AWG</v>
      </c>
      <c r="G16" s="10" t="s">
        <v>912</v>
      </c>
      <c r="H16" s="54" t="s">
        <v>444</v>
      </c>
      <c r="M16" s="10" t="s">
        <v>871</v>
      </c>
      <c r="N16" s="54" t="s">
        <v>402</v>
      </c>
      <c r="AK16" s="15" t="s">
        <v>1001</v>
      </c>
      <c r="AL16" s="53" t="s">
        <v>1568</v>
      </c>
      <c r="AM16" s="119"/>
    </row>
    <row r="17" spans="1:39" s="6" customFormat="1">
      <c r="A17" s="10" t="s">
        <v>454</v>
      </c>
      <c r="B17" s="54" t="s">
        <v>151</v>
      </c>
      <c r="D17" s="9" t="s">
        <v>713</v>
      </c>
      <c r="E17" s="53" t="str">
        <f t="shared" si="0"/>
        <v>AZN</v>
      </c>
      <c r="G17" s="10" t="s">
        <v>910</v>
      </c>
      <c r="H17" s="54" t="s">
        <v>442</v>
      </c>
      <c r="M17" s="10" t="s">
        <v>893</v>
      </c>
      <c r="N17" s="54" t="s">
        <v>424</v>
      </c>
      <c r="AK17" s="15" t="s">
        <v>1007</v>
      </c>
      <c r="AL17" s="53" t="s">
        <v>1569</v>
      </c>
      <c r="AM17" s="119"/>
    </row>
    <row r="18" spans="1:39" s="6" customFormat="1">
      <c r="A18" s="10" t="s">
        <v>504</v>
      </c>
      <c r="B18" s="54" t="s">
        <v>201</v>
      </c>
      <c r="D18" s="9" t="s">
        <v>713</v>
      </c>
      <c r="E18" s="53" t="str">
        <f t="shared" si="0"/>
        <v>AZN</v>
      </c>
      <c r="G18" s="10" t="s">
        <v>906</v>
      </c>
      <c r="H18" s="54" t="s">
        <v>438</v>
      </c>
      <c r="M18" s="10" t="s">
        <v>890</v>
      </c>
      <c r="N18" s="54" t="s">
        <v>421</v>
      </c>
      <c r="AK18" s="15" t="s">
        <v>1009</v>
      </c>
      <c r="AL18" s="53" t="s">
        <v>1570</v>
      </c>
      <c r="AM18" s="119"/>
    </row>
    <row r="19" spans="1:39" s="6" customFormat="1">
      <c r="A19" s="10" t="s">
        <v>505</v>
      </c>
      <c r="B19" s="54" t="s">
        <v>202</v>
      </c>
      <c r="D19" s="9" t="s">
        <v>714</v>
      </c>
      <c r="E19" s="53" t="str">
        <f t="shared" si="0"/>
        <v>BAM</v>
      </c>
      <c r="G19" s="10" t="s">
        <v>914</v>
      </c>
      <c r="H19" s="54" t="s">
        <v>446</v>
      </c>
      <c r="M19" s="10" t="s">
        <v>892</v>
      </c>
      <c r="N19" s="54" t="s">
        <v>423</v>
      </c>
      <c r="AK19" s="15" t="s">
        <v>1008</v>
      </c>
      <c r="AL19" s="53" t="s">
        <v>1571</v>
      </c>
      <c r="AM19" s="119"/>
    </row>
    <row r="20" spans="1:39" s="6" customFormat="1">
      <c r="A20" s="10" t="s">
        <v>506</v>
      </c>
      <c r="B20" s="54" t="s">
        <v>203</v>
      </c>
      <c r="D20" s="9" t="s">
        <v>714</v>
      </c>
      <c r="E20" s="53" t="str">
        <f t="shared" si="0"/>
        <v>BAM</v>
      </c>
      <c r="G20" s="11" t="s">
        <v>911</v>
      </c>
      <c r="H20" s="55" t="s">
        <v>443</v>
      </c>
      <c r="M20" s="10" t="s">
        <v>891</v>
      </c>
      <c r="N20" s="54" t="s">
        <v>422</v>
      </c>
      <c r="AK20" s="15" t="s">
        <v>1062</v>
      </c>
      <c r="AL20" s="53" t="s">
        <v>1572</v>
      </c>
      <c r="AM20" s="119"/>
    </row>
    <row r="21" spans="1:39" s="6" customFormat="1">
      <c r="A21" s="10" t="s">
        <v>507</v>
      </c>
      <c r="B21" s="54" t="s">
        <v>204</v>
      </c>
      <c r="D21" s="9" t="s">
        <v>715</v>
      </c>
      <c r="E21" s="53" t="str">
        <f t="shared" si="0"/>
        <v>BBD</v>
      </c>
      <c r="G21" s="13"/>
      <c r="H21" s="13"/>
      <c r="M21" s="10" t="s">
        <v>881</v>
      </c>
      <c r="N21" s="54" t="s">
        <v>412</v>
      </c>
      <c r="AK21" s="15" t="s">
        <v>989</v>
      </c>
      <c r="AL21" s="53" t="s">
        <v>1573</v>
      </c>
      <c r="AM21" s="119"/>
    </row>
    <row r="22" spans="1:39" s="6" customFormat="1">
      <c r="A22" s="10" t="s">
        <v>508</v>
      </c>
      <c r="B22" s="54" t="s">
        <v>205</v>
      </c>
      <c r="D22" s="9" t="s">
        <v>715</v>
      </c>
      <c r="E22" s="53" t="str">
        <f t="shared" si="0"/>
        <v>BBD</v>
      </c>
      <c r="G22" s="13"/>
      <c r="H22" s="13"/>
      <c r="M22" s="10" t="s">
        <v>880</v>
      </c>
      <c r="N22" s="54" t="s">
        <v>411</v>
      </c>
      <c r="AK22" s="15" t="s">
        <v>1055</v>
      </c>
      <c r="AL22" s="53" t="s">
        <v>1574</v>
      </c>
      <c r="AM22" s="119"/>
    </row>
    <row r="23" spans="1:39" s="6" customFormat="1">
      <c r="A23" s="10" t="s">
        <v>509</v>
      </c>
      <c r="B23" s="54" t="s">
        <v>206</v>
      </c>
      <c r="D23" s="9" t="s">
        <v>716</v>
      </c>
      <c r="E23" s="53" t="str">
        <f t="shared" si="0"/>
        <v>BDT</v>
      </c>
      <c r="G23" s="13"/>
      <c r="H23" s="13"/>
      <c r="M23" s="10" t="s">
        <v>882</v>
      </c>
      <c r="N23" s="54" t="s">
        <v>413</v>
      </c>
      <c r="AK23" s="15" t="s">
        <v>983</v>
      </c>
      <c r="AL23" s="53" t="s">
        <v>1575</v>
      </c>
      <c r="AM23" s="119"/>
    </row>
    <row r="24" spans="1:39" s="6" customFormat="1" ht="24">
      <c r="A24" s="10" t="s">
        <v>455</v>
      </c>
      <c r="B24" s="54" t="s">
        <v>152</v>
      </c>
      <c r="D24" s="9" t="s">
        <v>717</v>
      </c>
      <c r="E24" s="53" t="str">
        <f t="shared" si="0"/>
        <v>BGN</v>
      </c>
      <c r="G24" s="13"/>
      <c r="H24" s="13"/>
      <c r="M24" s="10" t="s">
        <v>879</v>
      </c>
      <c r="N24" s="54" t="s">
        <v>410</v>
      </c>
      <c r="AK24" s="15" t="s">
        <v>1002</v>
      </c>
      <c r="AL24" s="53" t="s">
        <v>1576</v>
      </c>
      <c r="AM24" s="119"/>
    </row>
    <row r="25" spans="1:39" s="6" customFormat="1">
      <c r="A25" s="10" t="s">
        <v>510</v>
      </c>
      <c r="B25" s="54" t="s">
        <v>207</v>
      </c>
      <c r="D25" s="9" t="s">
        <v>717</v>
      </c>
      <c r="E25" s="53" t="str">
        <f t="shared" si="0"/>
        <v>BGN</v>
      </c>
      <c r="G25" s="13"/>
      <c r="H25" s="13"/>
      <c r="M25" s="11" t="s">
        <v>878</v>
      </c>
      <c r="N25" s="55" t="s">
        <v>409</v>
      </c>
      <c r="AK25" s="15" t="s">
        <v>1063</v>
      </c>
      <c r="AL25" s="53" t="s">
        <v>1577</v>
      </c>
      <c r="AM25" s="119"/>
    </row>
    <row r="26" spans="1:39" s="6" customFormat="1" ht="24">
      <c r="A26" s="10" t="s">
        <v>511</v>
      </c>
      <c r="B26" s="54" t="s">
        <v>208</v>
      </c>
      <c r="D26" s="9" t="s">
        <v>718</v>
      </c>
      <c r="E26" s="53" t="str">
        <f t="shared" si="0"/>
        <v>BHD</v>
      </c>
      <c r="G26" s="13"/>
      <c r="H26" s="13"/>
      <c r="AK26" s="15" t="s">
        <v>1037</v>
      </c>
      <c r="AL26" s="53" t="s">
        <v>1578</v>
      </c>
      <c r="AM26" s="119"/>
    </row>
    <row r="27" spans="1:39" s="6" customFormat="1">
      <c r="A27" s="10" t="s">
        <v>512</v>
      </c>
      <c r="B27" s="54" t="s">
        <v>209</v>
      </c>
      <c r="D27" s="9" t="s">
        <v>718</v>
      </c>
      <c r="E27" s="53" t="str">
        <f t="shared" si="0"/>
        <v>BHD</v>
      </c>
      <c r="G27" s="13"/>
      <c r="H27" s="13"/>
      <c r="AK27" s="15" t="s">
        <v>1024</v>
      </c>
      <c r="AL27" s="53" t="s">
        <v>1579</v>
      </c>
      <c r="AM27" s="119"/>
    </row>
    <row r="28" spans="1:39" s="6" customFormat="1">
      <c r="A28" s="10" t="s">
        <v>513</v>
      </c>
      <c r="B28" s="54" t="s">
        <v>210</v>
      </c>
      <c r="D28" s="9" t="s">
        <v>719</v>
      </c>
      <c r="E28" s="53" t="str">
        <f t="shared" si="0"/>
        <v>BIF</v>
      </c>
      <c r="G28" s="13"/>
      <c r="H28" s="13"/>
      <c r="AK28" s="15" t="s">
        <v>1025</v>
      </c>
      <c r="AL28" s="53" t="s">
        <v>1580</v>
      </c>
      <c r="AM28" s="119"/>
    </row>
    <row r="29" spans="1:39" s="6" customFormat="1" ht="36">
      <c r="A29" s="10" t="s">
        <v>514</v>
      </c>
      <c r="B29" s="54" t="s">
        <v>211</v>
      </c>
      <c r="D29" s="9" t="s">
        <v>719</v>
      </c>
      <c r="E29" s="53" t="str">
        <f t="shared" si="0"/>
        <v>BIF</v>
      </c>
      <c r="G29" s="13"/>
      <c r="H29" s="13"/>
      <c r="AK29" s="15" t="s">
        <v>1026</v>
      </c>
      <c r="AL29" s="53" t="s">
        <v>1581</v>
      </c>
      <c r="AM29" s="119"/>
    </row>
    <row r="30" spans="1:39" s="6" customFormat="1" ht="36">
      <c r="A30" s="10" t="s">
        <v>515</v>
      </c>
      <c r="B30" s="54" t="s">
        <v>212</v>
      </c>
      <c r="D30" s="9" t="s">
        <v>720</v>
      </c>
      <c r="E30" s="53" t="str">
        <f t="shared" si="0"/>
        <v>BMD</v>
      </c>
      <c r="G30" s="13"/>
      <c r="H30" s="13"/>
      <c r="AK30" s="15" t="s">
        <v>1072</v>
      </c>
      <c r="AL30" s="53" t="s">
        <v>1582</v>
      </c>
      <c r="AM30" s="119"/>
    </row>
    <row r="31" spans="1:39" s="6" customFormat="1" ht="24">
      <c r="A31" s="10" t="s">
        <v>516</v>
      </c>
      <c r="B31" s="54" t="s">
        <v>213</v>
      </c>
      <c r="D31" s="9" t="s">
        <v>720</v>
      </c>
      <c r="E31" s="53" t="str">
        <f t="shared" si="0"/>
        <v>BMD</v>
      </c>
      <c r="G31" s="13"/>
      <c r="H31" s="13"/>
      <c r="AK31" s="15" t="s">
        <v>1016</v>
      </c>
      <c r="AL31" s="53" t="s">
        <v>1583</v>
      </c>
      <c r="AM31" s="119"/>
    </row>
    <row r="32" spans="1:39" s="6" customFormat="1" ht="24">
      <c r="A32" s="10" t="s">
        <v>517</v>
      </c>
      <c r="B32" s="54" t="s">
        <v>214</v>
      </c>
      <c r="D32" s="9" t="s">
        <v>721</v>
      </c>
      <c r="E32" s="53" t="str">
        <f t="shared" si="0"/>
        <v>BND</v>
      </c>
      <c r="G32" s="13"/>
      <c r="H32" s="13"/>
      <c r="AK32" s="15" t="s">
        <v>1015</v>
      </c>
      <c r="AL32" s="53" t="s">
        <v>1584</v>
      </c>
      <c r="AM32" s="119"/>
    </row>
    <row r="33" spans="1:39" s="6" customFormat="1">
      <c r="A33" s="10" t="s">
        <v>518</v>
      </c>
      <c r="B33" s="54" t="s">
        <v>215</v>
      </c>
      <c r="D33" s="9" t="s">
        <v>721</v>
      </c>
      <c r="E33" s="53" t="str">
        <f t="shared" si="0"/>
        <v>BND</v>
      </c>
      <c r="G33" s="13"/>
      <c r="H33" s="13"/>
      <c r="AK33" s="15" t="s">
        <v>974</v>
      </c>
      <c r="AL33" s="53" t="s">
        <v>1585</v>
      </c>
      <c r="AM33" s="119"/>
    </row>
    <row r="34" spans="1:39" s="6" customFormat="1">
      <c r="A34" s="10" t="s">
        <v>519</v>
      </c>
      <c r="B34" s="54" t="s">
        <v>216</v>
      </c>
      <c r="D34" s="9" t="s">
        <v>722</v>
      </c>
      <c r="E34" s="53" t="str">
        <f t="shared" si="0"/>
        <v>BOB</v>
      </c>
      <c r="G34" s="13"/>
      <c r="H34" s="13"/>
      <c r="AK34" s="15" t="s">
        <v>1070</v>
      </c>
      <c r="AL34" s="53" t="s">
        <v>1586</v>
      </c>
      <c r="AM34" s="119"/>
    </row>
    <row r="35" spans="1:39" s="6" customFormat="1" ht="24">
      <c r="A35" s="10" t="s">
        <v>520</v>
      </c>
      <c r="B35" s="54" t="s">
        <v>217</v>
      </c>
      <c r="D35" s="9" t="s">
        <v>722</v>
      </c>
      <c r="E35" s="53" t="str">
        <f t="shared" si="0"/>
        <v>BOB</v>
      </c>
      <c r="G35" s="13"/>
      <c r="H35" s="13"/>
      <c r="AK35" s="15" t="s">
        <v>1036</v>
      </c>
      <c r="AL35" s="53" t="s">
        <v>1587</v>
      </c>
      <c r="AM35" s="119"/>
    </row>
    <row r="36" spans="1:39" s="6" customFormat="1" ht="24">
      <c r="A36" s="10" t="s">
        <v>521</v>
      </c>
      <c r="B36" s="54" t="s">
        <v>218</v>
      </c>
      <c r="D36" s="9" t="s">
        <v>723</v>
      </c>
      <c r="E36" s="53" t="str">
        <f t="shared" si="0"/>
        <v>BOV</v>
      </c>
      <c r="G36" s="13"/>
      <c r="H36" s="13"/>
      <c r="AK36" s="15" t="s">
        <v>1079</v>
      </c>
      <c r="AL36" s="53" t="s">
        <v>1588</v>
      </c>
      <c r="AM36" s="119"/>
    </row>
    <row r="37" spans="1:39" s="6" customFormat="1">
      <c r="A37" s="10" t="s">
        <v>456</v>
      </c>
      <c r="B37" s="54" t="s">
        <v>153</v>
      </c>
      <c r="D37" s="9" t="s">
        <v>724</v>
      </c>
      <c r="E37" s="53" t="str">
        <f t="shared" si="0"/>
        <v>BRL</v>
      </c>
      <c r="G37" s="13"/>
      <c r="H37" s="13"/>
      <c r="AK37" s="15" t="s">
        <v>976</v>
      </c>
      <c r="AL37" s="53" t="s">
        <v>1589</v>
      </c>
      <c r="AM37" s="119"/>
    </row>
    <row r="38" spans="1:39" s="6" customFormat="1" ht="24">
      <c r="A38" s="10" t="s">
        <v>522</v>
      </c>
      <c r="B38" s="54" t="s">
        <v>219</v>
      </c>
      <c r="D38" s="9" t="s">
        <v>724</v>
      </c>
      <c r="E38" s="53" t="str">
        <f t="shared" si="0"/>
        <v>BRL</v>
      </c>
      <c r="G38" s="13"/>
      <c r="H38" s="13"/>
      <c r="AK38" s="15" t="s">
        <v>977</v>
      </c>
      <c r="AL38" s="53" t="s">
        <v>1590</v>
      </c>
      <c r="AM38" s="119"/>
    </row>
    <row r="39" spans="1:39" s="6" customFormat="1">
      <c r="A39" s="10" t="s">
        <v>523</v>
      </c>
      <c r="B39" s="54" t="s">
        <v>220</v>
      </c>
      <c r="D39" s="9" t="s">
        <v>725</v>
      </c>
      <c r="E39" s="53" t="str">
        <f t="shared" si="0"/>
        <v>BSD</v>
      </c>
      <c r="G39" s="13"/>
      <c r="H39" s="13"/>
      <c r="AK39" s="15" t="s">
        <v>1042</v>
      </c>
      <c r="AL39" s="53" t="s">
        <v>1591</v>
      </c>
      <c r="AM39" s="119"/>
    </row>
    <row r="40" spans="1:39" s="6" customFormat="1">
      <c r="A40" s="10" t="s">
        <v>524</v>
      </c>
      <c r="B40" s="54" t="s">
        <v>221</v>
      </c>
      <c r="D40" s="9" t="s">
        <v>725</v>
      </c>
      <c r="E40" s="53" t="str">
        <f t="shared" si="0"/>
        <v>BSD</v>
      </c>
      <c r="G40" s="13"/>
      <c r="H40" s="13"/>
      <c r="AK40" s="15" t="s">
        <v>995</v>
      </c>
      <c r="AL40" s="53" t="s">
        <v>1592</v>
      </c>
      <c r="AM40" s="119"/>
    </row>
    <row r="41" spans="1:39" s="6" customFormat="1">
      <c r="A41" s="10" t="s">
        <v>525</v>
      </c>
      <c r="B41" s="54" t="s">
        <v>222</v>
      </c>
      <c r="D41" s="9" t="s">
        <v>726</v>
      </c>
      <c r="E41" s="53" t="str">
        <f t="shared" si="0"/>
        <v>BTN</v>
      </c>
      <c r="G41" s="13"/>
      <c r="H41" s="13"/>
      <c r="AK41" s="15" t="s">
        <v>1052</v>
      </c>
      <c r="AL41" s="53" t="s">
        <v>1593</v>
      </c>
      <c r="AM41" s="119"/>
    </row>
    <row r="42" spans="1:39" s="6" customFormat="1">
      <c r="A42" s="10" t="s">
        <v>526</v>
      </c>
      <c r="B42" s="54" t="s">
        <v>223</v>
      </c>
      <c r="D42" s="9" t="s">
        <v>727</v>
      </c>
      <c r="E42" s="53" t="str">
        <f t="shared" si="0"/>
        <v>BWP</v>
      </c>
      <c r="G42" s="13"/>
      <c r="H42" s="13"/>
      <c r="AK42" s="15" t="s">
        <v>1074</v>
      </c>
      <c r="AL42" s="53" t="s">
        <v>1594</v>
      </c>
      <c r="AM42" s="119"/>
    </row>
    <row r="43" spans="1:39" s="6" customFormat="1">
      <c r="A43" s="10" t="s">
        <v>527</v>
      </c>
      <c r="B43" s="54" t="s">
        <v>224</v>
      </c>
      <c r="D43" s="9" t="s">
        <v>729</v>
      </c>
      <c r="E43" s="53" t="str">
        <f t="shared" si="0"/>
        <v>BYN</v>
      </c>
      <c r="G43" s="13"/>
      <c r="H43" s="13"/>
      <c r="AK43" s="15" t="s">
        <v>1068</v>
      </c>
      <c r="AL43" s="53" t="s">
        <v>1595</v>
      </c>
      <c r="AM43" s="119"/>
    </row>
    <row r="44" spans="1:39" s="6" customFormat="1">
      <c r="A44" s="10" t="s">
        <v>528</v>
      </c>
      <c r="B44" s="54" t="s">
        <v>225</v>
      </c>
      <c r="D44" s="9" t="s">
        <v>728</v>
      </c>
      <c r="E44" s="53" t="str">
        <f t="shared" si="0"/>
        <v>BYR</v>
      </c>
      <c r="G44" s="13"/>
      <c r="H44" s="13"/>
      <c r="AK44" s="15" t="s">
        <v>1081</v>
      </c>
      <c r="AL44" s="53" t="s">
        <v>1596</v>
      </c>
      <c r="AM44" s="119"/>
    </row>
    <row r="45" spans="1:39" s="6" customFormat="1" ht="24">
      <c r="A45" s="10" t="s">
        <v>529</v>
      </c>
      <c r="B45" s="54" t="s">
        <v>226</v>
      </c>
      <c r="D45" s="9" t="s">
        <v>728</v>
      </c>
      <c r="E45" s="53" t="str">
        <f t="shared" si="0"/>
        <v>BYR</v>
      </c>
      <c r="G45" s="13"/>
      <c r="H45" s="13"/>
      <c r="AK45" s="15" t="s">
        <v>997</v>
      </c>
      <c r="AL45" s="53" t="s">
        <v>1597</v>
      </c>
      <c r="AM45" s="119"/>
    </row>
    <row r="46" spans="1:39" s="6" customFormat="1">
      <c r="A46" s="10" t="s">
        <v>530</v>
      </c>
      <c r="B46" s="54" t="s">
        <v>227</v>
      </c>
      <c r="D46" s="9" t="s">
        <v>730</v>
      </c>
      <c r="E46" s="53" t="str">
        <f t="shared" si="0"/>
        <v>BZD</v>
      </c>
      <c r="G46" s="13"/>
      <c r="H46" s="13"/>
      <c r="AK46" s="15" t="s">
        <v>1030</v>
      </c>
      <c r="AL46" s="53" t="s">
        <v>1598</v>
      </c>
      <c r="AM46" s="119"/>
    </row>
    <row r="47" spans="1:39" s="6" customFormat="1">
      <c r="A47" s="10" t="s">
        <v>531</v>
      </c>
      <c r="B47" s="54" t="s">
        <v>228</v>
      </c>
      <c r="D47" s="9" t="s">
        <v>730</v>
      </c>
      <c r="E47" s="53" t="str">
        <f t="shared" si="0"/>
        <v>BZD</v>
      </c>
      <c r="G47" s="13"/>
      <c r="H47" s="13"/>
      <c r="AK47" s="15" t="s">
        <v>999</v>
      </c>
      <c r="AL47" s="53" t="s">
        <v>1599</v>
      </c>
      <c r="AM47" s="119"/>
    </row>
    <row r="48" spans="1:39" s="6" customFormat="1">
      <c r="A48" s="10" t="s">
        <v>532</v>
      </c>
      <c r="B48" s="54" t="s">
        <v>229</v>
      </c>
      <c r="D48" s="9" t="s">
        <v>731</v>
      </c>
      <c r="E48" s="53" t="str">
        <f t="shared" si="0"/>
        <v>CAD</v>
      </c>
      <c r="G48" s="13"/>
      <c r="H48" s="13"/>
      <c r="AK48" s="15" t="s">
        <v>975</v>
      </c>
      <c r="AL48" s="53" t="s">
        <v>1600</v>
      </c>
      <c r="AM48" s="119"/>
    </row>
    <row r="49" spans="1:39" s="6" customFormat="1" ht="24">
      <c r="A49" s="10" t="s">
        <v>533</v>
      </c>
      <c r="B49" s="54" t="s">
        <v>230</v>
      </c>
      <c r="D49" s="9" t="s">
        <v>731</v>
      </c>
      <c r="E49" s="53" t="str">
        <f t="shared" si="0"/>
        <v>CAD</v>
      </c>
      <c r="G49" s="13"/>
      <c r="H49" s="13"/>
      <c r="AK49" s="15" t="s">
        <v>990</v>
      </c>
      <c r="AL49" s="53" t="s">
        <v>1601</v>
      </c>
      <c r="AM49" s="119"/>
    </row>
    <row r="50" spans="1:39" s="6" customFormat="1">
      <c r="A50" s="10" t="s">
        <v>534</v>
      </c>
      <c r="B50" s="54" t="s">
        <v>231</v>
      </c>
      <c r="D50" s="9" t="s">
        <v>732</v>
      </c>
      <c r="E50" s="53" t="str">
        <f t="shared" si="0"/>
        <v>CDF</v>
      </c>
      <c r="G50" s="13"/>
      <c r="H50" s="13"/>
      <c r="AK50" s="15" t="s">
        <v>1017</v>
      </c>
      <c r="AL50" s="53" t="s">
        <v>1602</v>
      </c>
      <c r="AM50" s="119"/>
    </row>
    <row r="51" spans="1:39" s="6" customFormat="1">
      <c r="A51" s="10" t="s">
        <v>535</v>
      </c>
      <c r="B51" s="54" t="s">
        <v>232</v>
      </c>
      <c r="D51" s="9" t="s">
        <v>732</v>
      </c>
      <c r="E51" s="53" t="str">
        <f t="shared" si="0"/>
        <v>CDF</v>
      </c>
      <c r="G51" s="13"/>
      <c r="H51" s="13"/>
      <c r="AK51" s="15" t="s">
        <v>1054</v>
      </c>
      <c r="AL51" s="53" t="s">
        <v>1603</v>
      </c>
      <c r="AM51" s="119"/>
    </row>
    <row r="52" spans="1:39" s="6" customFormat="1">
      <c r="A52" s="10" t="s">
        <v>536</v>
      </c>
      <c r="B52" s="54" t="s">
        <v>233</v>
      </c>
      <c r="D52" s="9" t="s">
        <v>733</v>
      </c>
      <c r="E52" s="53" t="str">
        <f t="shared" si="0"/>
        <v>CHE</v>
      </c>
      <c r="G52" s="13"/>
      <c r="H52" s="13"/>
      <c r="AK52" s="15" t="s">
        <v>973</v>
      </c>
      <c r="AL52" s="53" t="s">
        <v>1604</v>
      </c>
      <c r="AM52" s="119"/>
    </row>
    <row r="53" spans="1:39" s="6" customFormat="1">
      <c r="A53" s="10" t="s">
        <v>537</v>
      </c>
      <c r="B53" s="54" t="s">
        <v>234</v>
      </c>
      <c r="D53" s="9" t="s">
        <v>734</v>
      </c>
      <c r="E53" s="53" t="str">
        <f t="shared" si="0"/>
        <v>CHF</v>
      </c>
      <c r="G53" s="13"/>
      <c r="H53" s="13"/>
      <c r="AK53" s="15" t="s">
        <v>969</v>
      </c>
      <c r="AL53" s="53" t="s">
        <v>1605</v>
      </c>
      <c r="AM53" s="119"/>
    </row>
    <row r="54" spans="1:39" s="6" customFormat="1" ht="36">
      <c r="A54" s="10" t="s">
        <v>538</v>
      </c>
      <c r="B54" s="54" t="s">
        <v>235</v>
      </c>
      <c r="D54" s="9" t="s">
        <v>734</v>
      </c>
      <c r="E54" s="53" t="str">
        <f t="shared" si="0"/>
        <v>CHF</v>
      </c>
      <c r="G54" s="13"/>
      <c r="H54" s="13"/>
      <c r="AK54" s="15" t="s">
        <v>970</v>
      </c>
      <c r="AL54" s="53" t="s">
        <v>1606</v>
      </c>
      <c r="AM54" s="119"/>
    </row>
    <row r="55" spans="1:39" s="6" customFormat="1">
      <c r="A55" s="10" t="s">
        <v>539</v>
      </c>
      <c r="B55" s="54" t="s">
        <v>236</v>
      </c>
      <c r="D55" s="9" t="s">
        <v>735</v>
      </c>
      <c r="E55" s="53" t="str">
        <f t="shared" si="0"/>
        <v>CHW</v>
      </c>
      <c r="G55" s="13"/>
      <c r="H55" s="13"/>
      <c r="AK55" s="15" t="s">
        <v>965</v>
      </c>
      <c r="AL55" s="53" t="s">
        <v>1607</v>
      </c>
      <c r="AM55" s="119"/>
    </row>
    <row r="56" spans="1:39" s="6" customFormat="1">
      <c r="A56" s="10" t="s">
        <v>540</v>
      </c>
      <c r="B56" s="54" t="s">
        <v>237</v>
      </c>
      <c r="D56" s="9" t="s">
        <v>736</v>
      </c>
      <c r="E56" s="53" t="str">
        <f t="shared" si="0"/>
        <v>CLF</v>
      </c>
      <c r="G56" s="13"/>
      <c r="H56" s="13"/>
      <c r="AK56" s="15" t="s">
        <v>967</v>
      </c>
      <c r="AL56" s="53" t="s">
        <v>1608</v>
      </c>
      <c r="AM56" s="119"/>
    </row>
    <row r="57" spans="1:39" s="6" customFormat="1">
      <c r="A57" s="10" t="s">
        <v>541</v>
      </c>
      <c r="B57" s="54" t="s">
        <v>238</v>
      </c>
      <c r="D57" s="9" t="s">
        <v>737</v>
      </c>
      <c r="E57" s="53" t="str">
        <f t="shared" si="0"/>
        <v>CLP</v>
      </c>
      <c r="G57" s="13"/>
      <c r="H57" s="13"/>
      <c r="AK57" s="15" t="s">
        <v>966</v>
      </c>
      <c r="AL57" s="53" t="s">
        <v>1609</v>
      </c>
      <c r="AM57" s="119"/>
    </row>
    <row r="58" spans="1:39" s="6" customFormat="1" ht="24">
      <c r="A58" s="10" t="s">
        <v>542</v>
      </c>
      <c r="B58" s="54" t="s">
        <v>239</v>
      </c>
      <c r="D58" s="9" t="s">
        <v>737</v>
      </c>
      <c r="E58" s="53" t="str">
        <f t="shared" si="0"/>
        <v>CLP</v>
      </c>
      <c r="G58" s="13"/>
      <c r="H58" s="13"/>
      <c r="AK58" s="15" t="s">
        <v>964</v>
      </c>
      <c r="AL58" s="53" t="s">
        <v>1610</v>
      </c>
      <c r="AM58" s="119"/>
    </row>
    <row r="59" spans="1:39" s="6" customFormat="1">
      <c r="A59" s="10" t="s">
        <v>543</v>
      </c>
      <c r="B59" s="54" t="s">
        <v>240</v>
      </c>
      <c r="D59" s="9" t="s">
        <v>869</v>
      </c>
      <c r="E59" s="53" t="str">
        <f t="shared" si="0"/>
        <v>CNH</v>
      </c>
      <c r="G59" s="13"/>
      <c r="H59" s="13"/>
      <c r="AK59" s="15" t="s">
        <v>972</v>
      </c>
      <c r="AL59" s="53" t="s">
        <v>1611</v>
      </c>
      <c r="AM59" s="119"/>
    </row>
    <row r="60" spans="1:39" s="6" customFormat="1">
      <c r="A60" s="10" t="s">
        <v>544</v>
      </c>
      <c r="B60" s="54" t="s">
        <v>241</v>
      </c>
      <c r="D60" s="9" t="s">
        <v>738</v>
      </c>
      <c r="E60" s="53" t="str">
        <f t="shared" si="0"/>
        <v>CNY</v>
      </c>
      <c r="G60" s="13"/>
      <c r="H60" s="13"/>
      <c r="AK60" s="15" t="s">
        <v>971</v>
      </c>
      <c r="AL60" s="53" t="s">
        <v>1612</v>
      </c>
      <c r="AM60" s="119"/>
    </row>
    <row r="61" spans="1:39" s="6" customFormat="1">
      <c r="A61" s="10" t="s">
        <v>457</v>
      </c>
      <c r="B61" s="54" t="s">
        <v>154</v>
      </c>
      <c r="D61" s="9" t="s">
        <v>738</v>
      </c>
      <c r="E61" s="53" t="str">
        <f t="shared" si="0"/>
        <v>CNY</v>
      </c>
      <c r="G61" s="13"/>
      <c r="H61" s="13"/>
      <c r="AK61" s="15" t="s">
        <v>968</v>
      </c>
      <c r="AL61" s="53" t="s">
        <v>1613</v>
      </c>
      <c r="AM61" s="119"/>
    </row>
    <row r="62" spans="1:39" s="6" customFormat="1">
      <c r="A62" s="10" t="s">
        <v>458</v>
      </c>
      <c r="B62" s="54" t="s">
        <v>155</v>
      </c>
      <c r="D62" s="9" t="s">
        <v>739</v>
      </c>
      <c r="E62" s="53" t="str">
        <f t="shared" si="0"/>
        <v>COP</v>
      </c>
      <c r="G62" s="13"/>
      <c r="H62" s="13"/>
      <c r="AK62" s="15" t="s">
        <v>1551</v>
      </c>
      <c r="AL62" s="53" t="s">
        <v>1614</v>
      </c>
      <c r="AM62" s="119"/>
    </row>
    <row r="63" spans="1:39" s="6" customFormat="1">
      <c r="A63" s="10" t="s">
        <v>459</v>
      </c>
      <c r="B63" s="54" t="s">
        <v>156</v>
      </c>
      <c r="D63" s="9" t="s">
        <v>739</v>
      </c>
      <c r="E63" s="53" t="str">
        <f t="shared" si="0"/>
        <v>COP</v>
      </c>
      <c r="G63" s="13"/>
      <c r="H63" s="13"/>
      <c r="AK63" s="15" t="s">
        <v>1058</v>
      </c>
      <c r="AL63" s="53" t="s">
        <v>1615</v>
      </c>
      <c r="AM63" s="119"/>
    </row>
    <row r="64" spans="1:39" s="6" customFormat="1">
      <c r="A64" s="10" t="s">
        <v>545</v>
      </c>
      <c r="B64" s="54" t="s">
        <v>242</v>
      </c>
      <c r="D64" s="9" t="s">
        <v>740</v>
      </c>
      <c r="E64" s="53" t="str">
        <f t="shared" si="0"/>
        <v>COU</v>
      </c>
      <c r="G64" s="13"/>
      <c r="H64" s="13"/>
      <c r="AK64" s="15" t="s">
        <v>1060</v>
      </c>
      <c r="AL64" s="53" t="s">
        <v>1616</v>
      </c>
      <c r="AM64" s="119"/>
    </row>
    <row r="65" spans="1:39" s="6" customFormat="1">
      <c r="A65" s="10" t="s">
        <v>546</v>
      </c>
      <c r="B65" s="54" t="s">
        <v>243</v>
      </c>
      <c r="D65" s="9" t="s">
        <v>741</v>
      </c>
      <c r="E65" s="53" t="str">
        <f t="shared" si="0"/>
        <v>CRC</v>
      </c>
      <c r="G65" s="13"/>
      <c r="H65" s="13"/>
      <c r="AK65" s="15" t="s">
        <v>993</v>
      </c>
      <c r="AL65" s="53" t="s">
        <v>1617</v>
      </c>
      <c r="AM65" s="119"/>
    </row>
    <row r="66" spans="1:39" s="6" customFormat="1" ht="24">
      <c r="A66" s="10" t="s">
        <v>547</v>
      </c>
      <c r="B66" s="54" t="s">
        <v>244</v>
      </c>
      <c r="D66" s="9" t="s">
        <v>741</v>
      </c>
      <c r="E66" s="53" t="str">
        <f t="shared" ref="E66:E129" si="1">+RIGHT(D66,LEN(D66)-(FIND(":",D66)))</f>
        <v>CRC</v>
      </c>
      <c r="G66" s="13"/>
      <c r="H66" s="13"/>
      <c r="AK66" s="15" t="s">
        <v>994</v>
      </c>
      <c r="AL66" s="53" t="s">
        <v>1618</v>
      </c>
      <c r="AM66" s="119"/>
    </row>
    <row r="67" spans="1:39" s="6" customFormat="1">
      <c r="A67" s="10" t="s">
        <v>548</v>
      </c>
      <c r="B67" s="54" t="s">
        <v>245</v>
      </c>
      <c r="D67" s="9" t="s">
        <v>742</v>
      </c>
      <c r="E67" s="53" t="str">
        <f t="shared" si="1"/>
        <v>CUC</v>
      </c>
      <c r="G67" s="13"/>
      <c r="H67" s="13"/>
      <c r="AK67" s="15" t="s">
        <v>1065</v>
      </c>
      <c r="AL67" s="53" t="s">
        <v>1066</v>
      </c>
      <c r="AM67" s="119"/>
    </row>
    <row r="68" spans="1:39" s="6" customFormat="1">
      <c r="A68" s="10" t="s">
        <v>549</v>
      </c>
      <c r="B68" s="54" t="s">
        <v>246</v>
      </c>
      <c r="D68" s="9" t="s">
        <v>743</v>
      </c>
      <c r="E68" s="53" t="str">
        <f t="shared" si="1"/>
        <v>CUP</v>
      </c>
      <c r="G68" s="13"/>
      <c r="H68" s="13"/>
      <c r="AK68" s="15" t="s">
        <v>981</v>
      </c>
      <c r="AL68" s="53" t="s">
        <v>1619</v>
      </c>
      <c r="AM68" s="119"/>
    </row>
    <row r="69" spans="1:39" s="6" customFormat="1">
      <c r="A69" s="10" t="s">
        <v>550</v>
      </c>
      <c r="B69" s="54" t="s">
        <v>247</v>
      </c>
      <c r="D69" s="9" t="s">
        <v>743</v>
      </c>
      <c r="E69" s="53" t="str">
        <f t="shared" si="1"/>
        <v>CUP</v>
      </c>
      <c r="G69" s="13"/>
      <c r="H69" s="13"/>
      <c r="AK69" s="15" t="s">
        <v>1018</v>
      </c>
      <c r="AL69" s="53" t="s">
        <v>1620</v>
      </c>
      <c r="AM69" s="119"/>
    </row>
    <row r="70" spans="1:39" s="6" customFormat="1" ht="24">
      <c r="A70" s="10" t="s">
        <v>551</v>
      </c>
      <c r="B70" s="54" t="s">
        <v>248</v>
      </c>
      <c r="D70" s="9" t="s">
        <v>744</v>
      </c>
      <c r="E70" s="53" t="str">
        <f t="shared" si="1"/>
        <v>CVE</v>
      </c>
      <c r="G70" s="13"/>
      <c r="H70" s="13"/>
      <c r="AK70" s="15" t="s">
        <v>1041</v>
      </c>
      <c r="AL70" s="53" t="s">
        <v>1621</v>
      </c>
      <c r="AM70" s="119"/>
    </row>
    <row r="71" spans="1:39" s="6" customFormat="1">
      <c r="A71" s="10" t="s">
        <v>552</v>
      </c>
      <c r="B71" s="54" t="s">
        <v>249</v>
      </c>
      <c r="D71" s="9" t="s">
        <v>744</v>
      </c>
      <c r="E71" s="53" t="str">
        <f t="shared" si="1"/>
        <v>CVE</v>
      </c>
      <c r="G71" s="13"/>
      <c r="H71" s="13"/>
      <c r="AK71" s="15" t="s">
        <v>987</v>
      </c>
      <c r="AL71" s="53" t="s">
        <v>1622</v>
      </c>
      <c r="AM71" s="119"/>
    </row>
    <row r="72" spans="1:39" s="6" customFormat="1" ht="24">
      <c r="A72" s="10" t="s">
        <v>460</v>
      </c>
      <c r="B72" s="54" t="s">
        <v>157</v>
      </c>
      <c r="D72" s="9" t="s">
        <v>745</v>
      </c>
      <c r="E72" s="53" t="str">
        <f t="shared" si="1"/>
        <v>CZK</v>
      </c>
      <c r="G72" s="13"/>
      <c r="H72" s="13"/>
      <c r="AK72" s="15" t="s">
        <v>963</v>
      </c>
      <c r="AL72" s="53" t="s">
        <v>1623</v>
      </c>
      <c r="AM72" s="119"/>
    </row>
    <row r="73" spans="1:39" s="6" customFormat="1">
      <c r="A73" s="10" t="s">
        <v>553</v>
      </c>
      <c r="B73" s="54" t="s">
        <v>250</v>
      </c>
      <c r="D73" s="9" t="s">
        <v>745</v>
      </c>
      <c r="E73" s="53" t="str">
        <f t="shared" si="1"/>
        <v>CZK</v>
      </c>
      <c r="G73" s="13"/>
      <c r="H73" s="13"/>
      <c r="AK73" s="15" t="s">
        <v>957</v>
      </c>
      <c r="AL73" s="53" t="s">
        <v>1624</v>
      </c>
      <c r="AM73" s="119"/>
    </row>
    <row r="74" spans="1:39" s="6" customFormat="1" ht="36">
      <c r="A74" s="10" t="s">
        <v>554</v>
      </c>
      <c r="B74" s="54" t="s">
        <v>251</v>
      </c>
      <c r="D74" s="9" t="s">
        <v>746</v>
      </c>
      <c r="E74" s="53" t="str">
        <f t="shared" si="1"/>
        <v>DJF</v>
      </c>
      <c r="G74" s="13"/>
      <c r="H74" s="13"/>
      <c r="AK74" s="15" t="s">
        <v>958</v>
      </c>
      <c r="AL74" s="53" t="s">
        <v>1625</v>
      </c>
      <c r="AM74" s="119"/>
    </row>
    <row r="75" spans="1:39" s="6" customFormat="1">
      <c r="A75" s="10" t="s">
        <v>555</v>
      </c>
      <c r="B75" s="54" t="s">
        <v>252</v>
      </c>
      <c r="D75" s="9" t="s">
        <v>746</v>
      </c>
      <c r="E75" s="53" t="str">
        <f t="shared" si="1"/>
        <v>DJF</v>
      </c>
      <c r="G75" s="13"/>
      <c r="H75" s="13"/>
      <c r="AK75" s="15" t="s">
        <v>959</v>
      </c>
      <c r="AL75" s="53" t="s">
        <v>1626</v>
      </c>
      <c r="AM75" s="119"/>
    </row>
    <row r="76" spans="1:39" s="6" customFormat="1">
      <c r="A76" s="10" t="s">
        <v>556</v>
      </c>
      <c r="B76" s="54" t="s">
        <v>253</v>
      </c>
      <c r="D76" s="9" t="s">
        <v>747</v>
      </c>
      <c r="E76" s="53" t="str">
        <f t="shared" si="1"/>
        <v>DKK</v>
      </c>
      <c r="G76" s="13"/>
      <c r="H76" s="13"/>
      <c r="AK76" s="15" t="s">
        <v>956</v>
      </c>
      <c r="AL76" s="53" t="s">
        <v>1627</v>
      </c>
      <c r="AM76" s="119"/>
    </row>
    <row r="77" spans="1:39" s="6" customFormat="1">
      <c r="A77" s="10" t="s">
        <v>461</v>
      </c>
      <c r="B77" s="54" t="s">
        <v>158</v>
      </c>
      <c r="D77" s="9" t="s">
        <v>747</v>
      </c>
      <c r="E77" s="53" t="str">
        <f t="shared" si="1"/>
        <v>DKK</v>
      </c>
      <c r="G77" s="13"/>
      <c r="H77" s="13"/>
      <c r="AK77" s="15" t="s">
        <v>961</v>
      </c>
      <c r="AL77" s="53" t="s">
        <v>1628</v>
      </c>
      <c r="AM77" s="119"/>
    </row>
    <row r="78" spans="1:39" s="6" customFormat="1">
      <c r="A78" s="10" t="s">
        <v>462</v>
      </c>
      <c r="B78" s="54" t="s">
        <v>159</v>
      </c>
      <c r="D78" s="9" t="s">
        <v>748</v>
      </c>
      <c r="E78" s="53" t="str">
        <f t="shared" si="1"/>
        <v>DOP</v>
      </c>
      <c r="G78" s="13"/>
      <c r="H78" s="13"/>
      <c r="AK78" s="15" t="s">
        <v>962</v>
      </c>
      <c r="AL78" s="53" t="s">
        <v>1629</v>
      </c>
      <c r="AM78" s="119"/>
    </row>
    <row r="79" spans="1:39" s="6" customFormat="1">
      <c r="A79" s="10" t="s">
        <v>557</v>
      </c>
      <c r="B79" s="54" t="s">
        <v>254</v>
      </c>
      <c r="D79" s="9" t="s">
        <v>748</v>
      </c>
      <c r="E79" s="53" t="str">
        <f t="shared" si="1"/>
        <v>DOP</v>
      </c>
      <c r="G79" s="13"/>
      <c r="H79" s="13"/>
      <c r="AK79" s="15" t="s">
        <v>960</v>
      </c>
      <c r="AL79" s="53" t="s">
        <v>1630</v>
      </c>
      <c r="AM79" s="119"/>
    </row>
    <row r="80" spans="1:39" s="6" customFormat="1" ht="24">
      <c r="A80" s="10" t="s">
        <v>558</v>
      </c>
      <c r="B80" s="54" t="s">
        <v>255</v>
      </c>
      <c r="D80" s="9" t="s">
        <v>749</v>
      </c>
      <c r="E80" s="53" t="str">
        <f t="shared" si="1"/>
        <v>DZD</v>
      </c>
      <c r="G80" s="13"/>
      <c r="H80" s="13"/>
      <c r="AK80" s="15" t="s">
        <v>1552</v>
      </c>
      <c r="AL80" s="53" t="s">
        <v>1631</v>
      </c>
      <c r="AM80" s="119"/>
    </row>
    <row r="81" spans="1:39" s="6" customFormat="1" ht="36">
      <c r="A81" s="10" t="s">
        <v>559</v>
      </c>
      <c r="B81" s="54" t="s">
        <v>256</v>
      </c>
      <c r="D81" s="9" t="s">
        <v>749</v>
      </c>
      <c r="E81" s="53" t="str">
        <f t="shared" si="1"/>
        <v>DZD</v>
      </c>
      <c r="G81" s="13"/>
      <c r="H81" s="13"/>
      <c r="AK81" s="15" t="s">
        <v>1031</v>
      </c>
      <c r="AL81" s="53" t="s">
        <v>1632</v>
      </c>
      <c r="AM81" s="119"/>
    </row>
    <row r="82" spans="1:39" s="6" customFormat="1">
      <c r="A82" s="10" t="s">
        <v>560</v>
      </c>
      <c r="B82" s="54" t="s">
        <v>257</v>
      </c>
      <c r="D82" s="9" t="s">
        <v>750</v>
      </c>
      <c r="E82" s="53" t="str">
        <f t="shared" si="1"/>
        <v>EGP</v>
      </c>
      <c r="G82" s="13"/>
      <c r="H82" s="13"/>
      <c r="AK82" s="15" t="s">
        <v>1023</v>
      </c>
      <c r="AL82" s="53" t="s">
        <v>1633</v>
      </c>
      <c r="AM82" s="119"/>
    </row>
    <row r="83" spans="1:39" s="6" customFormat="1">
      <c r="A83" s="10" t="s">
        <v>561</v>
      </c>
      <c r="B83" s="54" t="s">
        <v>258</v>
      </c>
      <c r="D83" s="9" t="s">
        <v>750</v>
      </c>
      <c r="E83" s="53" t="str">
        <f t="shared" si="1"/>
        <v>EGP</v>
      </c>
      <c r="G83" s="13"/>
      <c r="H83" s="13"/>
      <c r="AK83" s="15" t="s">
        <v>1022</v>
      </c>
      <c r="AL83" s="53" t="s">
        <v>1634</v>
      </c>
      <c r="AM83" s="119"/>
    </row>
    <row r="84" spans="1:39" s="6" customFormat="1">
      <c r="A84" s="10" t="s">
        <v>562</v>
      </c>
      <c r="B84" s="54" t="s">
        <v>259</v>
      </c>
      <c r="D84" s="9" t="s">
        <v>751</v>
      </c>
      <c r="E84" s="53" t="str">
        <f t="shared" si="1"/>
        <v>ERN</v>
      </c>
      <c r="G84" s="13"/>
      <c r="H84" s="13"/>
      <c r="AK84" s="15" t="s">
        <v>1077</v>
      </c>
      <c r="AL84" s="53" t="s">
        <v>1635</v>
      </c>
      <c r="AM84" s="119"/>
    </row>
    <row r="85" spans="1:39" s="6" customFormat="1">
      <c r="A85" s="10" t="s">
        <v>463</v>
      </c>
      <c r="B85" s="54" t="s">
        <v>160</v>
      </c>
      <c r="D85" s="9" t="s">
        <v>752</v>
      </c>
      <c r="E85" s="53" t="str">
        <f t="shared" si="1"/>
        <v>ETB</v>
      </c>
      <c r="G85" s="13"/>
      <c r="H85" s="13"/>
      <c r="AK85" s="15" t="s">
        <v>1078</v>
      </c>
      <c r="AL85" s="53" t="s">
        <v>1636</v>
      </c>
      <c r="AM85" s="119"/>
    </row>
    <row r="86" spans="1:39" s="6" customFormat="1">
      <c r="A86" s="10" t="s">
        <v>563</v>
      </c>
      <c r="B86" s="54" t="s">
        <v>260</v>
      </c>
      <c r="D86" s="9" t="s">
        <v>752</v>
      </c>
      <c r="E86" s="53" t="str">
        <f t="shared" si="1"/>
        <v>ETB</v>
      </c>
      <c r="G86" s="13"/>
      <c r="H86" s="13"/>
      <c r="AK86" s="15" t="s">
        <v>1034</v>
      </c>
      <c r="AL86" s="53" t="s">
        <v>1637</v>
      </c>
      <c r="AM86" s="119"/>
    </row>
    <row r="87" spans="1:39" s="6" customFormat="1">
      <c r="A87" s="10" t="s">
        <v>564</v>
      </c>
      <c r="B87" s="54" t="s">
        <v>261</v>
      </c>
      <c r="D87" s="9" t="s">
        <v>753</v>
      </c>
      <c r="E87" s="53" t="str">
        <f t="shared" si="1"/>
        <v>EUR</v>
      </c>
      <c r="G87" s="13"/>
      <c r="H87" s="13"/>
      <c r="AK87" s="15" t="s">
        <v>979</v>
      </c>
      <c r="AL87" s="53" t="s">
        <v>1638</v>
      </c>
      <c r="AM87" s="119"/>
    </row>
    <row r="88" spans="1:39" s="6" customFormat="1">
      <c r="A88" s="10" t="s">
        <v>464</v>
      </c>
      <c r="B88" s="54" t="s">
        <v>161</v>
      </c>
      <c r="D88" s="9" t="s">
        <v>753</v>
      </c>
      <c r="E88" s="53" t="str">
        <f t="shared" si="1"/>
        <v>EUR</v>
      </c>
      <c r="G88" s="13"/>
      <c r="H88" s="13"/>
      <c r="AK88" s="15" t="s">
        <v>1019</v>
      </c>
      <c r="AL88" s="53" t="s">
        <v>1639</v>
      </c>
      <c r="AM88" s="119"/>
    </row>
    <row r="89" spans="1:39" s="6" customFormat="1">
      <c r="A89" s="10" t="s">
        <v>565</v>
      </c>
      <c r="B89" s="54" t="s">
        <v>262</v>
      </c>
      <c r="D89" s="9" t="s">
        <v>754</v>
      </c>
      <c r="E89" s="53" t="str">
        <f t="shared" si="1"/>
        <v>FJD</v>
      </c>
      <c r="G89" s="13"/>
      <c r="H89" s="13"/>
      <c r="AK89" s="15" t="s">
        <v>1084</v>
      </c>
      <c r="AL89" s="53" t="s">
        <v>1640</v>
      </c>
      <c r="AM89" s="119"/>
    </row>
    <row r="90" spans="1:39" s="6" customFormat="1" ht="24">
      <c r="A90" s="10" t="s">
        <v>566</v>
      </c>
      <c r="B90" s="54" t="s">
        <v>263</v>
      </c>
      <c r="D90" s="9" t="s">
        <v>754</v>
      </c>
      <c r="E90" s="53" t="str">
        <f t="shared" si="1"/>
        <v>FJD</v>
      </c>
      <c r="G90" s="13"/>
      <c r="H90" s="13"/>
      <c r="AK90" s="15" t="s">
        <v>1048</v>
      </c>
      <c r="AL90" s="53" t="s">
        <v>1641</v>
      </c>
      <c r="AM90" s="119"/>
    </row>
    <row r="91" spans="1:39" s="6" customFormat="1">
      <c r="A91" s="10" t="s">
        <v>567</v>
      </c>
      <c r="B91" s="54" t="s">
        <v>264</v>
      </c>
      <c r="D91" s="9" t="s">
        <v>755</v>
      </c>
      <c r="E91" s="53" t="str">
        <f t="shared" si="1"/>
        <v>FKP</v>
      </c>
      <c r="G91" s="13"/>
      <c r="H91" s="13"/>
      <c r="AK91" s="15" t="s">
        <v>1027</v>
      </c>
      <c r="AL91" s="53" t="s">
        <v>1642</v>
      </c>
      <c r="AM91" s="119"/>
    </row>
    <row r="92" spans="1:39" s="6" customFormat="1">
      <c r="A92" s="10" t="s">
        <v>568</v>
      </c>
      <c r="B92" s="54" t="s">
        <v>265</v>
      </c>
      <c r="D92" s="9" t="s">
        <v>755</v>
      </c>
      <c r="E92" s="53" t="str">
        <f t="shared" si="1"/>
        <v>FKP</v>
      </c>
      <c r="G92" s="13"/>
      <c r="H92" s="13"/>
      <c r="AK92" s="15" t="s">
        <v>1076</v>
      </c>
      <c r="AL92" s="53" t="s">
        <v>1643</v>
      </c>
      <c r="AM92" s="119"/>
    </row>
    <row r="93" spans="1:39" s="6" customFormat="1">
      <c r="A93" s="10" t="s">
        <v>569</v>
      </c>
      <c r="B93" s="54" t="s">
        <v>266</v>
      </c>
      <c r="D93" s="9" t="s">
        <v>756</v>
      </c>
      <c r="E93" s="53" t="str">
        <f t="shared" si="1"/>
        <v>GBP</v>
      </c>
      <c r="G93" s="13"/>
      <c r="H93" s="13"/>
      <c r="AK93" s="15" t="s">
        <v>1073</v>
      </c>
      <c r="AL93" s="53" t="s">
        <v>1644</v>
      </c>
      <c r="AM93" s="119"/>
    </row>
    <row r="94" spans="1:39" s="6" customFormat="1">
      <c r="A94" s="10" t="s">
        <v>570</v>
      </c>
      <c r="B94" s="54" t="s">
        <v>267</v>
      </c>
      <c r="D94" s="9" t="s">
        <v>756</v>
      </c>
      <c r="E94" s="53" t="str">
        <f t="shared" si="1"/>
        <v>GBP</v>
      </c>
      <c r="G94" s="13"/>
      <c r="H94" s="13"/>
      <c r="AK94" s="15" t="s">
        <v>982</v>
      </c>
      <c r="AL94" s="53" t="s">
        <v>1645</v>
      </c>
      <c r="AM94" s="119"/>
    </row>
    <row r="95" spans="1:39" s="6" customFormat="1">
      <c r="A95" s="10" t="s">
        <v>571</v>
      </c>
      <c r="B95" s="54" t="s">
        <v>268</v>
      </c>
      <c r="D95" s="9" t="s">
        <v>757</v>
      </c>
      <c r="E95" s="53" t="str">
        <f t="shared" si="1"/>
        <v>GEL</v>
      </c>
      <c r="G95" s="13"/>
      <c r="H95" s="13"/>
      <c r="AK95" s="15" t="s">
        <v>992</v>
      </c>
      <c r="AL95" s="53" t="s">
        <v>1646</v>
      </c>
      <c r="AM95" s="119"/>
    </row>
    <row r="96" spans="1:39" s="6" customFormat="1">
      <c r="A96" s="10" t="s">
        <v>572</v>
      </c>
      <c r="B96" s="54" t="s">
        <v>269</v>
      </c>
      <c r="D96" s="9" t="s">
        <v>758</v>
      </c>
      <c r="E96" s="53" t="str">
        <f t="shared" si="1"/>
        <v>GHS</v>
      </c>
      <c r="G96" s="13"/>
      <c r="H96" s="13"/>
      <c r="AK96" s="15" t="s">
        <v>1028</v>
      </c>
      <c r="AL96" s="53" t="s">
        <v>1647</v>
      </c>
      <c r="AM96" s="119"/>
    </row>
    <row r="97" spans="1:39" s="6" customFormat="1" ht="24">
      <c r="A97" s="10" t="s">
        <v>573</v>
      </c>
      <c r="B97" s="54" t="s">
        <v>270</v>
      </c>
      <c r="D97" s="9" t="s">
        <v>758</v>
      </c>
      <c r="E97" s="53" t="str">
        <f t="shared" si="1"/>
        <v>GHS</v>
      </c>
      <c r="G97" s="13"/>
      <c r="H97" s="13"/>
      <c r="AK97" s="15" t="s">
        <v>1046</v>
      </c>
      <c r="AL97" s="53" t="s">
        <v>1648</v>
      </c>
      <c r="AM97" s="119"/>
    </row>
    <row r="98" spans="1:39" s="6" customFormat="1" ht="36">
      <c r="A98" s="10" t="s">
        <v>574</v>
      </c>
      <c r="B98" s="54" t="s">
        <v>271</v>
      </c>
      <c r="D98" s="9" t="s">
        <v>759</v>
      </c>
      <c r="E98" s="53" t="str">
        <f t="shared" si="1"/>
        <v>GIP</v>
      </c>
      <c r="G98" s="13"/>
      <c r="H98" s="13"/>
      <c r="AK98" s="15" t="s">
        <v>1047</v>
      </c>
      <c r="AL98" s="53" t="s">
        <v>1649</v>
      </c>
      <c r="AM98" s="119"/>
    </row>
    <row r="99" spans="1:39" s="6" customFormat="1" ht="36">
      <c r="A99" s="10" t="s">
        <v>575</v>
      </c>
      <c r="B99" s="54" t="s">
        <v>272</v>
      </c>
      <c r="D99" s="9" t="s">
        <v>759</v>
      </c>
      <c r="E99" s="53" t="str">
        <f t="shared" si="1"/>
        <v>GIP</v>
      </c>
      <c r="G99" s="13"/>
      <c r="H99" s="13"/>
      <c r="AK99" s="15" t="s">
        <v>1021</v>
      </c>
      <c r="AL99" s="53" t="s">
        <v>1650</v>
      </c>
      <c r="AM99" s="119"/>
    </row>
    <row r="100" spans="1:39" s="6" customFormat="1" ht="36">
      <c r="A100" s="10" t="s">
        <v>576</v>
      </c>
      <c r="B100" s="54" t="s">
        <v>273</v>
      </c>
      <c r="D100" s="9" t="s">
        <v>760</v>
      </c>
      <c r="E100" s="53" t="str">
        <f t="shared" si="1"/>
        <v>GMD</v>
      </c>
      <c r="G100" s="13"/>
      <c r="H100" s="13"/>
      <c r="AK100" s="15" t="s">
        <v>1044</v>
      </c>
      <c r="AL100" s="53" t="s">
        <v>1651</v>
      </c>
      <c r="AM100" s="119"/>
    </row>
    <row r="101" spans="1:39" s="6" customFormat="1">
      <c r="A101" s="10" t="s">
        <v>577</v>
      </c>
      <c r="B101" s="54" t="s">
        <v>274</v>
      </c>
      <c r="D101" s="9" t="s">
        <v>760</v>
      </c>
      <c r="E101" s="53" t="str">
        <f t="shared" si="1"/>
        <v>GMD</v>
      </c>
      <c r="G101" s="13"/>
      <c r="H101" s="13"/>
      <c r="AK101" s="15" t="s">
        <v>1045</v>
      </c>
      <c r="AL101" s="53" t="s">
        <v>1652</v>
      </c>
      <c r="AM101" s="119"/>
    </row>
    <row r="102" spans="1:39" s="6" customFormat="1">
      <c r="A102" s="10" t="s">
        <v>578</v>
      </c>
      <c r="B102" s="54" t="s">
        <v>275</v>
      </c>
      <c r="D102" s="9" t="s">
        <v>761</v>
      </c>
      <c r="E102" s="53" t="str">
        <f t="shared" si="1"/>
        <v>GNF</v>
      </c>
      <c r="G102" s="13"/>
      <c r="H102" s="13"/>
      <c r="AK102" s="15" t="s">
        <v>1043</v>
      </c>
      <c r="AL102" s="53" t="s">
        <v>1653</v>
      </c>
      <c r="AM102" s="119"/>
    </row>
    <row r="103" spans="1:39" s="6" customFormat="1">
      <c r="A103" s="10" t="s">
        <v>465</v>
      </c>
      <c r="B103" s="54" t="s">
        <v>162</v>
      </c>
      <c r="D103" s="9" t="s">
        <v>761</v>
      </c>
      <c r="E103" s="53" t="str">
        <f t="shared" si="1"/>
        <v>GNF</v>
      </c>
      <c r="G103" s="13"/>
      <c r="H103" s="13"/>
      <c r="AK103" s="15" t="s">
        <v>1029</v>
      </c>
      <c r="AL103" s="53" t="s">
        <v>1654</v>
      </c>
      <c r="AM103" s="119"/>
    </row>
    <row r="104" spans="1:39" s="6" customFormat="1">
      <c r="A104" s="10" t="s">
        <v>579</v>
      </c>
      <c r="B104" s="54" t="s">
        <v>276</v>
      </c>
      <c r="D104" s="9" t="s">
        <v>762</v>
      </c>
      <c r="E104" s="53" t="str">
        <f t="shared" si="1"/>
        <v>GTQ</v>
      </c>
      <c r="G104" s="13"/>
      <c r="H104" s="13"/>
      <c r="AK104" s="15" t="s">
        <v>1004</v>
      </c>
      <c r="AL104" s="53" t="s">
        <v>1655</v>
      </c>
      <c r="AM104" s="119"/>
    </row>
    <row r="105" spans="1:39" s="6" customFormat="1">
      <c r="A105" s="10" t="s">
        <v>580</v>
      </c>
      <c r="B105" s="54" t="s">
        <v>277</v>
      </c>
      <c r="D105" s="9" t="s">
        <v>763</v>
      </c>
      <c r="E105" s="53" t="str">
        <f t="shared" si="1"/>
        <v>GYD</v>
      </c>
      <c r="G105" s="13"/>
      <c r="H105" s="13"/>
      <c r="AK105" s="15" t="s">
        <v>1003</v>
      </c>
      <c r="AL105" s="53" t="s">
        <v>1656</v>
      </c>
      <c r="AM105" s="119"/>
    </row>
    <row r="106" spans="1:39" s="6" customFormat="1">
      <c r="A106" s="10" t="s">
        <v>581</v>
      </c>
      <c r="B106" s="54" t="s">
        <v>278</v>
      </c>
      <c r="D106" s="9" t="s">
        <v>763</v>
      </c>
      <c r="E106" s="53" t="str">
        <f t="shared" si="1"/>
        <v>GYD</v>
      </c>
      <c r="G106" s="13"/>
      <c r="H106" s="13"/>
      <c r="AK106" s="15" t="s">
        <v>1071</v>
      </c>
      <c r="AL106" s="53" t="s">
        <v>1657</v>
      </c>
      <c r="AM106" s="119"/>
    </row>
    <row r="107" spans="1:39" s="6" customFormat="1" ht="24">
      <c r="A107" s="10" t="s">
        <v>582</v>
      </c>
      <c r="B107" s="54" t="s">
        <v>279</v>
      </c>
      <c r="D107" s="9" t="s">
        <v>764</v>
      </c>
      <c r="E107" s="53" t="str">
        <f t="shared" si="1"/>
        <v>HKD</v>
      </c>
      <c r="G107" s="13"/>
      <c r="H107" s="13"/>
      <c r="AK107" s="15" t="s">
        <v>991</v>
      </c>
      <c r="AL107" s="53" t="s">
        <v>1658</v>
      </c>
      <c r="AM107" s="119"/>
    </row>
    <row r="108" spans="1:39" s="6" customFormat="1">
      <c r="A108" s="10" t="s">
        <v>583</v>
      </c>
      <c r="B108" s="54" t="s">
        <v>280</v>
      </c>
      <c r="D108" s="9" t="s">
        <v>764</v>
      </c>
      <c r="E108" s="53" t="str">
        <f t="shared" si="1"/>
        <v>HKD</v>
      </c>
      <c r="G108" s="13"/>
      <c r="H108" s="13"/>
      <c r="AK108" s="15" t="s">
        <v>1064</v>
      </c>
      <c r="AL108" s="53" t="s">
        <v>1659</v>
      </c>
      <c r="AM108" s="119"/>
    </row>
    <row r="109" spans="1:39" s="6" customFormat="1">
      <c r="A109" s="10" t="s">
        <v>466</v>
      </c>
      <c r="B109" s="54" t="s">
        <v>163</v>
      </c>
      <c r="D109" s="9" t="s">
        <v>765</v>
      </c>
      <c r="E109" s="53" t="str">
        <f t="shared" si="1"/>
        <v>HNL</v>
      </c>
      <c r="G109" s="13"/>
      <c r="H109" s="13"/>
      <c r="AK109" s="15" t="s">
        <v>1057</v>
      </c>
      <c r="AL109" s="53" t="s">
        <v>1660</v>
      </c>
      <c r="AM109" s="119"/>
    </row>
    <row r="110" spans="1:39" s="6" customFormat="1">
      <c r="A110" s="10" t="s">
        <v>584</v>
      </c>
      <c r="B110" s="54" t="s">
        <v>281</v>
      </c>
      <c r="D110" s="9" t="s">
        <v>1535</v>
      </c>
      <c r="E110" s="53" t="str">
        <f t="shared" si="1"/>
        <v>HRK</v>
      </c>
      <c r="G110" s="13"/>
      <c r="H110" s="13"/>
      <c r="AK110" s="15" t="s">
        <v>996</v>
      </c>
      <c r="AL110" s="53" t="s">
        <v>1661</v>
      </c>
      <c r="AM110" s="119"/>
    </row>
    <row r="111" spans="1:39" s="6" customFormat="1">
      <c r="A111" s="10" t="s">
        <v>585</v>
      </c>
      <c r="B111" s="54" t="s">
        <v>282</v>
      </c>
      <c r="D111" s="9" t="s">
        <v>766</v>
      </c>
      <c r="E111" s="53" t="str">
        <f t="shared" si="1"/>
        <v>HTG</v>
      </c>
      <c r="G111" s="13"/>
      <c r="H111" s="13"/>
      <c r="AK111" s="15" t="s">
        <v>998</v>
      </c>
      <c r="AL111" s="53" t="s">
        <v>1662</v>
      </c>
      <c r="AM111" s="119"/>
    </row>
    <row r="112" spans="1:39" s="6" customFormat="1">
      <c r="A112" s="10" t="s">
        <v>467</v>
      </c>
      <c r="B112" s="54" t="s">
        <v>164</v>
      </c>
      <c r="D112" s="9" t="s">
        <v>766</v>
      </c>
      <c r="E112" s="53" t="str">
        <f t="shared" si="1"/>
        <v>HTG</v>
      </c>
      <c r="G112" s="13"/>
      <c r="H112" s="13"/>
      <c r="AK112" s="15" t="s">
        <v>1053</v>
      </c>
      <c r="AL112" s="53" t="s">
        <v>1663</v>
      </c>
      <c r="AM112" s="119"/>
    </row>
    <row r="113" spans="1:39" s="6" customFormat="1">
      <c r="A113" s="10" t="s">
        <v>586</v>
      </c>
      <c r="B113" s="54" t="s">
        <v>283</v>
      </c>
      <c r="D113" s="9" t="s">
        <v>767</v>
      </c>
      <c r="E113" s="53" t="str">
        <f t="shared" si="1"/>
        <v>HUF</v>
      </c>
      <c r="G113" s="13"/>
      <c r="H113" s="13"/>
      <c r="AK113" s="15" t="s">
        <v>988</v>
      </c>
      <c r="AL113" s="53" t="s">
        <v>1664</v>
      </c>
      <c r="AM113" s="119"/>
    </row>
    <row r="114" spans="1:39" s="6" customFormat="1">
      <c r="A114" s="10" t="s">
        <v>468</v>
      </c>
      <c r="B114" s="54" t="s">
        <v>165</v>
      </c>
      <c r="D114" s="9" t="s">
        <v>767</v>
      </c>
      <c r="E114" s="53" t="str">
        <f t="shared" si="1"/>
        <v>HUF</v>
      </c>
      <c r="G114" s="13"/>
      <c r="H114" s="13"/>
      <c r="AK114" s="15" t="s">
        <v>986</v>
      </c>
      <c r="AL114" s="53" t="s">
        <v>1665</v>
      </c>
      <c r="AM114" s="119"/>
    </row>
    <row r="115" spans="1:39" s="6" customFormat="1">
      <c r="A115" s="10" t="s">
        <v>587</v>
      </c>
      <c r="B115" s="54" t="s">
        <v>284</v>
      </c>
      <c r="D115" s="9" t="s">
        <v>768</v>
      </c>
      <c r="E115" s="53" t="str">
        <f t="shared" si="1"/>
        <v>IDR</v>
      </c>
      <c r="G115" s="13"/>
      <c r="H115" s="13"/>
      <c r="AK115" s="15" t="s">
        <v>985</v>
      </c>
      <c r="AL115" s="53" t="s">
        <v>1666</v>
      </c>
      <c r="AM115" s="119"/>
    </row>
    <row r="116" spans="1:39" s="6" customFormat="1">
      <c r="A116" s="10" t="s">
        <v>588</v>
      </c>
      <c r="B116" s="54" t="s">
        <v>285</v>
      </c>
      <c r="D116" s="9" t="s">
        <v>769</v>
      </c>
      <c r="E116" s="53" t="str">
        <f t="shared" si="1"/>
        <v>ILS</v>
      </c>
      <c r="G116" s="13"/>
      <c r="H116" s="13"/>
      <c r="AK116" s="15" t="s">
        <v>984</v>
      </c>
      <c r="AL116" s="53" t="s">
        <v>1667</v>
      </c>
      <c r="AM116" s="119"/>
    </row>
    <row r="117" spans="1:39" s="6" customFormat="1" ht="24">
      <c r="A117" s="10" t="s">
        <v>589</v>
      </c>
      <c r="B117" s="54" t="s">
        <v>286</v>
      </c>
      <c r="D117" s="9" t="s">
        <v>770</v>
      </c>
      <c r="E117" s="53" t="str">
        <f t="shared" si="1"/>
        <v>INR</v>
      </c>
      <c r="G117" s="13"/>
      <c r="H117" s="13"/>
      <c r="AK117" s="15" t="s">
        <v>1013</v>
      </c>
      <c r="AL117" s="53" t="s">
        <v>1668</v>
      </c>
      <c r="AM117" s="119"/>
    </row>
    <row r="118" spans="1:39" s="6" customFormat="1" ht="24">
      <c r="A118" s="10" t="s">
        <v>590</v>
      </c>
      <c r="B118" s="54" t="s">
        <v>287</v>
      </c>
      <c r="D118" s="9" t="s">
        <v>770</v>
      </c>
      <c r="E118" s="53" t="str">
        <f t="shared" si="1"/>
        <v>INR</v>
      </c>
      <c r="G118" s="13"/>
      <c r="H118" s="13"/>
      <c r="AK118" s="15" t="s">
        <v>1014</v>
      </c>
      <c r="AL118" s="53" t="s">
        <v>1669</v>
      </c>
      <c r="AM118" s="119"/>
    </row>
    <row r="119" spans="1:39" s="6" customFormat="1">
      <c r="A119" s="10" t="s">
        <v>591</v>
      </c>
      <c r="B119" s="54" t="s">
        <v>288</v>
      </c>
      <c r="D119" s="9" t="s">
        <v>771</v>
      </c>
      <c r="E119" s="53" t="str">
        <f t="shared" si="1"/>
        <v>IQD</v>
      </c>
      <c r="G119" s="13"/>
      <c r="H119" s="13"/>
      <c r="AK119" s="15" t="s">
        <v>1067</v>
      </c>
      <c r="AL119" s="53" t="s">
        <v>1670</v>
      </c>
      <c r="AM119" s="119"/>
    </row>
    <row r="120" spans="1:39" s="6" customFormat="1" ht="48">
      <c r="A120" s="10" t="s">
        <v>592</v>
      </c>
      <c r="B120" s="54" t="s">
        <v>289</v>
      </c>
      <c r="D120" s="9" t="s">
        <v>771</v>
      </c>
      <c r="E120" s="53" t="str">
        <f t="shared" si="1"/>
        <v>IQD</v>
      </c>
      <c r="G120" s="13"/>
      <c r="H120" s="13"/>
      <c r="AK120" s="15" t="s">
        <v>1039</v>
      </c>
      <c r="AL120" s="53" t="s">
        <v>1671</v>
      </c>
      <c r="AM120" s="119"/>
    </row>
    <row r="121" spans="1:39" s="6" customFormat="1" ht="24">
      <c r="A121" s="10" t="s">
        <v>593</v>
      </c>
      <c r="B121" s="54" t="s">
        <v>290</v>
      </c>
      <c r="D121" s="9" t="s">
        <v>772</v>
      </c>
      <c r="E121" s="53" t="str">
        <f t="shared" si="1"/>
        <v>IRR</v>
      </c>
      <c r="G121" s="13"/>
      <c r="H121" s="13"/>
      <c r="AK121" s="15" t="s">
        <v>1082</v>
      </c>
      <c r="AL121" s="53" t="s">
        <v>1672</v>
      </c>
      <c r="AM121" s="119"/>
    </row>
    <row r="122" spans="1:39" s="6" customFormat="1">
      <c r="A122" s="10" t="s">
        <v>469</v>
      </c>
      <c r="B122" s="54" t="s">
        <v>166</v>
      </c>
      <c r="D122" s="9" t="s">
        <v>772</v>
      </c>
      <c r="E122" s="53" t="str">
        <f t="shared" si="1"/>
        <v>IRR</v>
      </c>
      <c r="G122" s="13"/>
      <c r="H122" s="13"/>
      <c r="AK122" s="15" t="s">
        <v>1038</v>
      </c>
      <c r="AL122" s="53" t="s">
        <v>1673</v>
      </c>
      <c r="AM122" s="119"/>
    </row>
    <row r="123" spans="1:39" s="6" customFormat="1">
      <c r="A123" s="10" t="s">
        <v>594</v>
      </c>
      <c r="B123" s="54" t="s">
        <v>291</v>
      </c>
      <c r="D123" s="9" t="s">
        <v>773</v>
      </c>
      <c r="E123" s="53" t="str">
        <f t="shared" si="1"/>
        <v>ISK</v>
      </c>
      <c r="G123" s="13"/>
      <c r="H123" s="13"/>
      <c r="AK123" s="15" t="s">
        <v>1033</v>
      </c>
      <c r="AL123" s="53" t="s">
        <v>1674</v>
      </c>
      <c r="AM123" s="119"/>
    </row>
    <row r="124" spans="1:39" s="6" customFormat="1">
      <c r="A124" s="10" t="s">
        <v>595</v>
      </c>
      <c r="B124" s="54" t="s">
        <v>292</v>
      </c>
      <c r="D124" s="9" t="s">
        <v>773</v>
      </c>
      <c r="E124" s="53" t="str">
        <f t="shared" si="1"/>
        <v>ISK</v>
      </c>
      <c r="G124" s="13"/>
      <c r="H124" s="13"/>
      <c r="AK124" s="15" t="s">
        <v>1553</v>
      </c>
      <c r="AL124" s="53" t="s">
        <v>1675</v>
      </c>
      <c r="AM124" s="119"/>
    </row>
    <row r="125" spans="1:39" s="6" customFormat="1" ht="36">
      <c r="A125" s="10" t="s">
        <v>596</v>
      </c>
      <c r="B125" s="54" t="s">
        <v>293</v>
      </c>
      <c r="D125" s="9" t="s">
        <v>774</v>
      </c>
      <c r="E125" s="53" t="str">
        <f t="shared" si="1"/>
        <v>JMD</v>
      </c>
      <c r="G125" s="13"/>
      <c r="H125" s="13"/>
      <c r="AK125" s="15" t="s">
        <v>1040</v>
      </c>
      <c r="AL125" s="53" t="s">
        <v>1676</v>
      </c>
      <c r="AM125" s="119"/>
    </row>
    <row r="126" spans="1:39" s="6" customFormat="1">
      <c r="A126" s="10" t="s">
        <v>470</v>
      </c>
      <c r="B126" s="54" t="s">
        <v>167</v>
      </c>
      <c r="D126" s="9" t="s">
        <v>774</v>
      </c>
      <c r="E126" s="53" t="str">
        <f t="shared" si="1"/>
        <v>JMD</v>
      </c>
      <c r="G126" s="13"/>
      <c r="H126" s="13"/>
      <c r="AK126" s="15" t="s">
        <v>1083</v>
      </c>
      <c r="AL126" s="53" t="s">
        <v>1677</v>
      </c>
      <c r="AM126" s="119"/>
    </row>
    <row r="127" spans="1:39" s="6" customFormat="1">
      <c r="A127" s="10" t="s">
        <v>597</v>
      </c>
      <c r="B127" s="54" t="s">
        <v>294</v>
      </c>
      <c r="D127" s="9" t="s">
        <v>775</v>
      </c>
      <c r="E127" s="53" t="str">
        <f t="shared" si="1"/>
        <v>JOD</v>
      </c>
      <c r="G127" s="13"/>
      <c r="H127" s="13"/>
      <c r="AK127" s="15" t="s">
        <v>978</v>
      </c>
      <c r="AL127" s="53" t="s">
        <v>1678</v>
      </c>
      <c r="AM127" s="119"/>
    </row>
    <row r="128" spans="1:39" s="6" customFormat="1" ht="24">
      <c r="A128" s="10" t="s">
        <v>598</v>
      </c>
      <c r="B128" s="54" t="s">
        <v>295</v>
      </c>
      <c r="D128" s="9" t="s">
        <v>776</v>
      </c>
      <c r="E128" s="53" t="str">
        <f t="shared" si="1"/>
        <v>JPY</v>
      </c>
      <c r="G128" s="13"/>
      <c r="H128" s="13"/>
      <c r="AK128" s="15" t="s">
        <v>1049</v>
      </c>
      <c r="AL128" s="53" t="s">
        <v>1679</v>
      </c>
      <c r="AM128" s="119"/>
    </row>
    <row r="129" spans="1:39" s="6" customFormat="1">
      <c r="A129" s="10" t="s">
        <v>599</v>
      </c>
      <c r="B129" s="54" t="s">
        <v>296</v>
      </c>
      <c r="D129" s="9" t="s">
        <v>776</v>
      </c>
      <c r="E129" s="53" t="str">
        <f t="shared" si="1"/>
        <v>JPY</v>
      </c>
      <c r="G129" s="13"/>
      <c r="H129" s="13"/>
      <c r="AK129" s="15" t="s">
        <v>1075</v>
      </c>
      <c r="AL129" s="53" t="s">
        <v>1680</v>
      </c>
      <c r="AM129" s="119"/>
    </row>
    <row r="130" spans="1:39" s="6" customFormat="1">
      <c r="A130" s="10" t="s">
        <v>600</v>
      </c>
      <c r="B130" s="54" t="s">
        <v>297</v>
      </c>
      <c r="D130" s="9" t="s">
        <v>777</v>
      </c>
      <c r="E130" s="53" t="str">
        <f t="shared" ref="E130:E193" si="2">+RIGHT(D130,LEN(D130)-(FIND(":",D130)))</f>
        <v>KES</v>
      </c>
      <c r="G130" s="13"/>
      <c r="H130" s="13"/>
      <c r="AK130" s="15" t="s">
        <v>1061</v>
      </c>
      <c r="AL130" s="53" t="s">
        <v>1681</v>
      </c>
      <c r="AM130" s="119"/>
    </row>
    <row r="131" spans="1:39" s="6" customFormat="1">
      <c r="A131" s="10" t="s">
        <v>601</v>
      </c>
      <c r="B131" s="54" t="s">
        <v>298</v>
      </c>
      <c r="D131" s="9" t="s">
        <v>778</v>
      </c>
      <c r="E131" s="53" t="str">
        <f t="shared" si="2"/>
        <v>KGS</v>
      </c>
      <c r="G131" s="13"/>
      <c r="H131" s="13"/>
      <c r="AK131" s="15" t="s">
        <v>1059</v>
      </c>
      <c r="AL131" s="53" t="s">
        <v>1682</v>
      </c>
      <c r="AM131" s="119"/>
    </row>
    <row r="132" spans="1:39" s="6" customFormat="1">
      <c r="A132" s="10" t="s">
        <v>471</v>
      </c>
      <c r="B132" s="54" t="s">
        <v>168</v>
      </c>
      <c r="D132" s="9" t="s">
        <v>779</v>
      </c>
      <c r="E132" s="53" t="str">
        <f t="shared" si="2"/>
        <v>KHR</v>
      </c>
      <c r="G132" s="13"/>
      <c r="H132" s="13"/>
      <c r="AK132" s="15" t="s">
        <v>1056</v>
      </c>
      <c r="AL132" s="53" t="s">
        <v>1683</v>
      </c>
      <c r="AM132" s="119"/>
    </row>
    <row r="133" spans="1:39" s="6" customFormat="1">
      <c r="A133" s="10" t="s">
        <v>472</v>
      </c>
      <c r="B133" s="54" t="s">
        <v>169</v>
      </c>
      <c r="D133" s="9" t="s">
        <v>780</v>
      </c>
      <c r="E133" s="53" t="str">
        <f t="shared" si="2"/>
        <v>KMF</v>
      </c>
      <c r="G133" s="13"/>
      <c r="H133" s="13"/>
      <c r="AM133" s="119"/>
    </row>
    <row r="134" spans="1:39" s="6" customFormat="1">
      <c r="A134" s="10" t="s">
        <v>602</v>
      </c>
      <c r="B134" s="54" t="s">
        <v>299</v>
      </c>
      <c r="D134" s="9" t="s">
        <v>780</v>
      </c>
      <c r="E134" s="53" t="str">
        <f t="shared" si="2"/>
        <v>KMF</v>
      </c>
      <c r="G134" s="13"/>
      <c r="H134" s="13"/>
      <c r="AM134" s="119"/>
    </row>
    <row r="135" spans="1:39" s="6" customFormat="1">
      <c r="A135" s="10" t="s">
        <v>603</v>
      </c>
      <c r="B135" s="54" t="s">
        <v>300</v>
      </c>
      <c r="D135" s="9" t="s">
        <v>781</v>
      </c>
      <c r="E135" s="53" t="str">
        <f t="shared" si="2"/>
        <v>KPW</v>
      </c>
      <c r="G135" s="13"/>
      <c r="H135" s="13"/>
      <c r="AM135" s="119"/>
    </row>
    <row r="136" spans="1:39" s="6" customFormat="1">
      <c r="A136" s="10" t="s">
        <v>604</v>
      </c>
      <c r="B136" s="54" t="s">
        <v>301</v>
      </c>
      <c r="D136" s="9" t="s">
        <v>782</v>
      </c>
      <c r="E136" s="53" t="str">
        <f t="shared" si="2"/>
        <v>KRW</v>
      </c>
      <c r="G136" s="13"/>
      <c r="H136" s="13"/>
      <c r="AM136" s="119"/>
    </row>
    <row r="137" spans="1:39" s="6" customFormat="1">
      <c r="A137" s="10" t="s">
        <v>605</v>
      </c>
      <c r="B137" s="54" t="s">
        <v>302</v>
      </c>
      <c r="D137" s="9" t="s">
        <v>782</v>
      </c>
      <c r="E137" s="53" t="str">
        <f t="shared" si="2"/>
        <v>KRW</v>
      </c>
      <c r="G137" s="13"/>
      <c r="H137" s="13"/>
      <c r="AM137" s="119"/>
    </row>
    <row r="138" spans="1:39" s="6" customFormat="1">
      <c r="A138" s="10" t="s">
        <v>606</v>
      </c>
      <c r="B138" s="54" t="s">
        <v>303</v>
      </c>
      <c r="D138" s="9" t="s">
        <v>783</v>
      </c>
      <c r="E138" s="53" t="str">
        <f t="shared" si="2"/>
        <v>KWD</v>
      </c>
      <c r="G138" s="13"/>
      <c r="H138" s="13"/>
      <c r="AM138" s="119"/>
    </row>
    <row r="139" spans="1:39" s="6" customFormat="1">
      <c r="A139" s="10" t="s">
        <v>607</v>
      </c>
      <c r="B139" s="54" t="s">
        <v>304</v>
      </c>
      <c r="D139" s="9" t="s">
        <v>784</v>
      </c>
      <c r="E139" s="53" t="str">
        <f t="shared" si="2"/>
        <v>KYD</v>
      </c>
      <c r="G139" s="13"/>
      <c r="H139" s="13"/>
      <c r="AM139" s="119"/>
    </row>
    <row r="140" spans="1:39" s="6" customFormat="1">
      <c r="A140" s="10" t="s">
        <v>474</v>
      </c>
      <c r="B140" s="54" t="s">
        <v>171</v>
      </c>
      <c r="D140" s="9" t="s">
        <v>784</v>
      </c>
      <c r="E140" s="53" t="str">
        <f t="shared" si="2"/>
        <v>KYD</v>
      </c>
      <c r="G140" s="13"/>
      <c r="H140" s="13"/>
      <c r="AM140" s="119"/>
    </row>
    <row r="141" spans="1:39" s="6" customFormat="1" ht="24">
      <c r="A141" s="10" t="s">
        <v>608</v>
      </c>
      <c r="B141" s="54" t="s">
        <v>305</v>
      </c>
      <c r="D141" s="9" t="s">
        <v>785</v>
      </c>
      <c r="E141" s="53" t="str">
        <f t="shared" si="2"/>
        <v>KZT</v>
      </c>
      <c r="G141" s="13"/>
      <c r="H141" s="13"/>
      <c r="AM141" s="119"/>
    </row>
    <row r="142" spans="1:39" s="6" customFormat="1">
      <c r="A142" s="10" t="s">
        <v>609</v>
      </c>
      <c r="B142" s="54" t="s">
        <v>306</v>
      </c>
      <c r="D142" s="9" t="s">
        <v>786</v>
      </c>
      <c r="E142" s="53" t="str">
        <f t="shared" si="2"/>
        <v>LAK</v>
      </c>
      <c r="G142" s="13"/>
      <c r="H142" s="13"/>
      <c r="AM142" s="119"/>
    </row>
    <row r="143" spans="1:39" s="6" customFormat="1">
      <c r="A143" s="10" t="s">
        <v>610</v>
      </c>
      <c r="B143" s="54" t="s">
        <v>307</v>
      </c>
      <c r="D143" s="9" t="s">
        <v>787</v>
      </c>
      <c r="E143" s="53" t="str">
        <f t="shared" si="2"/>
        <v>LBP</v>
      </c>
      <c r="G143" s="13"/>
      <c r="H143" s="13"/>
      <c r="AM143" s="119"/>
    </row>
    <row r="144" spans="1:39" s="6" customFormat="1">
      <c r="A144" s="10" t="s">
        <v>611</v>
      </c>
      <c r="B144" s="54" t="s">
        <v>308</v>
      </c>
      <c r="D144" s="9" t="s">
        <v>788</v>
      </c>
      <c r="E144" s="53" t="str">
        <f t="shared" si="2"/>
        <v>LKR</v>
      </c>
      <c r="G144" s="13"/>
      <c r="H144" s="13"/>
      <c r="AM144" s="119"/>
    </row>
    <row r="145" spans="1:39" s="6" customFormat="1">
      <c r="A145" s="10" t="s">
        <v>612</v>
      </c>
      <c r="B145" s="54" t="s">
        <v>309</v>
      </c>
      <c r="D145" s="9" t="s">
        <v>789</v>
      </c>
      <c r="E145" s="53" t="str">
        <f t="shared" si="2"/>
        <v>LRD</v>
      </c>
      <c r="G145" s="13"/>
      <c r="H145" s="13"/>
      <c r="AM145" s="119"/>
    </row>
    <row r="146" spans="1:39" s="6" customFormat="1">
      <c r="A146" s="10" t="s">
        <v>613</v>
      </c>
      <c r="B146" s="54" t="s">
        <v>310</v>
      </c>
      <c r="D146" s="9" t="s">
        <v>790</v>
      </c>
      <c r="E146" s="53" t="str">
        <f t="shared" si="2"/>
        <v>LSL</v>
      </c>
      <c r="G146" s="13"/>
      <c r="H146" s="13"/>
      <c r="AM146" s="119"/>
    </row>
    <row r="147" spans="1:39" s="6" customFormat="1" ht="36">
      <c r="A147" s="10" t="s">
        <v>614</v>
      </c>
      <c r="B147" s="54" t="s">
        <v>311</v>
      </c>
      <c r="D147" s="9" t="s">
        <v>791</v>
      </c>
      <c r="E147" s="53" t="str">
        <f t="shared" si="2"/>
        <v>LTL</v>
      </c>
      <c r="G147" s="13"/>
      <c r="H147" s="13"/>
      <c r="AM147" s="119"/>
    </row>
    <row r="148" spans="1:39" s="6" customFormat="1" ht="24">
      <c r="A148" s="10" t="s">
        <v>615</v>
      </c>
      <c r="B148" s="54" t="s">
        <v>312</v>
      </c>
      <c r="D148" s="9" t="s">
        <v>791</v>
      </c>
      <c r="E148" s="53" t="str">
        <f t="shared" si="2"/>
        <v>LTL</v>
      </c>
      <c r="G148" s="13"/>
      <c r="H148" s="13"/>
      <c r="AM148" s="119"/>
    </row>
    <row r="149" spans="1:39" s="6" customFormat="1">
      <c r="A149" s="10" t="s">
        <v>616</v>
      </c>
      <c r="B149" s="54" t="s">
        <v>313</v>
      </c>
      <c r="D149" s="9" t="s">
        <v>792</v>
      </c>
      <c r="E149" s="53" t="str">
        <f t="shared" si="2"/>
        <v>LVL</v>
      </c>
      <c r="G149" s="13"/>
      <c r="H149" s="13"/>
      <c r="AM149" s="119"/>
    </row>
    <row r="150" spans="1:39" s="6" customFormat="1">
      <c r="A150" s="10" t="s">
        <v>617</v>
      </c>
      <c r="B150" s="54" t="s">
        <v>314</v>
      </c>
      <c r="D150" s="9" t="s">
        <v>792</v>
      </c>
      <c r="E150" s="53" t="str">
        <f t="shared" si="2"/>
        <v>LVL</v>
      </c>
      <c r="G150" s="13"/>
      <c r="H150" s="13"/>
      <c r="AM150" s="119"/>
    </row>
    <row r="151" spans="1:39" s="6" customFormat="1">
      <c r="A151" s="10" t="s">
        <v>618</v>
      </c>
      <c r="B151" s="54" t="s">
        <v>315</v>
      </c>
      <c r="D151" s="9" t="s">
        <v>793</v>
      </c>
      <c r="E151" s="53" t="str">
        <f t="shared" si="2"/>
        <v>LYD</v>
      </c>
      <c r="G151" s="13"/>
      <c r="H151" s="13"/>
      <c r="AM151" s="119"/>
    </row>
    <row r="152" spans="1:39" s="6" customFormat="1">
      <c r="A152" s="10" t="s">
        <v>619</v>
      </c>
      <c r="B152" s="54" t="s">
        <v>316</v>
      </c>
      <c r="D152" s="9" t="s">
        <v>794</v>
      </c>
      <c r="E152" s="53" t="str">
        <f t="shared" si="2"/>
        <v>MAD</v>
      </c>
      <c r="G152" s="13"/>
      <c r="H152" s="13"/>
      <c r="AM152" s="119"/>
    </row>
    <row r="153" spans="1:39" s="6" customFormat="1">
      <c r="A153" s="10" t="s">
        <v>620</v>
      </c>
      <c r="B153" s="54" t="s">
        <v>317</v>
      </c>
      <c r="D153" s="9" t="s">
        <v>795</v>
      </c>
      <c r="E153" s="53" t="str">
        <f t="shared" si="2"/>
        <v>MDL</v>
      </c>
      <c r="G153" s="13"/>
      <c r="H153" s="13"/>
      <c r="AM153" s="119"/>
    </row>
    <row r="154" spans="1:39" s="6" customFormat="1">
      <c r="A154" s="10" t="s">
        <v>621</v>
      </c>
      <c r="B154" s="54" t="s">
        <v>318</v>
      </c>
      <c r="D154" s="9" t="s">
        <v>796</v>
      </c>
      <c r="E154" s="53" t="str">
        <f t="shared" si="2"/>
        <v>MGA</v>
      </c>
      <c r="G154" s="13"/>
      <c r="H154" s="13"/>
      <c r="AM154" s="119"/>
    </row>
    <row r="155" spans="1:39" s="6" customFormat="1">
      <c r="A155" s="10" t="s">
        <v>622</v>
      </c>
      <c r="B155" s="54" t="s">
        <v>319</v>
      </c>
      <c r="D155" s="9" t="s">
        <v>797</v>
      </c>
      <c r="E155" s="53" t="str">
        <f t="shared" si="2"/>
        <v>MKD</v>
      </c>
      <c r="G155" s="13"/>
      <c r="H155" s="13"/>
      <c r="AM155" s="119"/>
    </row>
    <row r="156" spans="1:39" s="6" customFormat="1">
      <c r="A156" s="10" t="s">
        <v>623</v>
      </c>
      <c r="B156" s="54" t="s">
        <v>320</v>
      </c>
      <c r="D156" s="9" t="s">
        <v>797</v>
      </c>
      <c r="E156" s="53" t="str">
        <f t="shared" si="2"/>
        <v>MKD</v>
      </c>
      <c r="G156" s="13"/>
      <c r="H156" s="13"/>
      <c r="AM156" s="119"/>
    </row>
    <row r="157" spans="1:39" s="6" customFormat="1">
      <c r="A157" s="10" t="s">
        <v>624</v>
      </c>
      <c r="B157" s="54" t="s">
        <v>321</v>
      </c>
      <c r="D157" s="9" t="s">
        <v>798</v>
      </c>
      <c r="E157" s="53" t="str">
        <f t="shared" si="2"/>
        <v>MMK</v>
      </c>
      <c r="G157" s="13"/>
      <c r="H157" s="13"/>
      <c r="AM157" s="119"/>
    </row>
    <row r="158" spans="1:39" s="6" customFormat="1">
      <c r="A158" s="10" t="s">
        <v>625</v>
      </c>
      <c r="B158" s="54" t="s">
        <v>322</v>
      </c>
      <c r="D158" s="9" t="s">
        <v>799</v>
      </c>
      <c r="E158" s="53" t="str">
        <f t="shared" si="2"/>
        <v>MNT</v>
      </c>
      <c r="G158" s="13"/>
      <c r="H158" s="13"/>
      <c r="AM158" s="119"/>
    </row>
    <row r="159" spans="1:39" s="6" customFormat="1">
      <c r="A159" s="10" t="s">
        <v>475</v>
      </c>
      <c r="B159" s="54" t="s">
        <v>172</v>
      </c>
      <c r="D159" s="9" t="s">
        <v>800</v>
      </c>
      <c r="E159" s="53" t="str">
        <f t="shared" si="2"/>
        <v>MOP</v>
      </c>
      <c r="G159" s="13"/>
      <c r="H159" s="13"/>
      <c r="AM159" s="119"/>
    </row>
    <row r="160" spans="1:39" s="6" customFormat="1">
      <c r="A160" s="10" t="s">
        <v>626</v>
      </c>
      <c r="B160" s="54" t="s">
        <v>323</v>
      </c>
      <c r="D160" s="9" t="s">
        <v>801</v>
      </c>
      <c r="E160" s="53" t="str">
        <f t="shared" si="2"/>
        <v>MRO</v>
      </c>
      <c r="G160" s="13"/>
      <c r="H160" s="13"/>
      <c r="AM160" s="119"/>
    </row>
    <row r="161" spans="1:39" s="6" customFormat="1">
      <c r="A161" s="10" t="s">
        <v>627</v>
      </c>
      <c r="B161" s="54" t="s">
        <v>324</v>
      </c>
      <c r="D161" s="9" t="s">
        <v>802</v>
      </c>
      <c r="E161" s="53" t="str">
        <f t="shared" si="2"/>
        <v>MUR</v>
      </c>
      <c r="G161" s="13"/>
      <c r="H161" s="13"/>
      <c r="AM161" s="119"/>
    </row>
    <row r="162" spans="1:39" s="6" customFormat="1">
      <c r="A162" s="10" t="s">
        <v>628</v>
      </c>
      <c r="B162" s="54" t="s">
        <v>325</v>
      </c>
      <c r="D162" s="9" t="s">
        <v>803</v>
      </c>
      <c r="E162" s="53" t="str">
        <f t="shared" si="2"/>
        <v>MVR</v>
      </c>
      <c r="G162" s="13"/>
      <c r="H162" s="13"/>
      <c r="AM162" s="119"/>
    </row>
    <row r="163" spans="1:39" s="6" customFormat="1">
      <c r="A163" s="10" t="s">
        <v>629</v>
      </c>
      <c r="B163" s="54" t="s">
        <v>326</v>
      </c>
      <c r="D163" s="9" t="s">
        <v>804</v>
      </c>
      <c r="E163" s="53" t="str">
        <f t="shared" si="2"/>
        <v>MWK</v>
      </c>
      <c r="G163" s="13"/>
      <c r="H163" s="13"/>
      <c r="AM163" s="119"/>
    </row>
    <row r="164" spans="1:39" s="6" customFormat="1">
      <c r="A164" s="10" t="s">
        <v>630</v>
      </c>
      <c r="B164" s="54" t="s">
        <v>327</v>
      </c>
      <c r="D164" s="9" t="s">
        <v>805</v>
      </c>
      <c r="E164" s="53" t="str">
        <f t="shared" si="2"/>
        <v>MXN</v>
      </c>
      <c r="G164" s="13"/>
      <c r="H164" s="13"/>
      <c r="AM164" s="119"/>
    </row>
    <row r="165" spans="1:39" s="6" customFormat="1">
      <c r="A165" s="10" t="s">
        <v>631</v>
      </c>
      <c r="B165" s="54" t="s">
        <v>328</v>
      </c>
      <c r="D165" s="9" t="s">
        <v>805</v>
      </c>
      <c r="E165" s="53" t="str">
        <f t="shared" si="2"/>
        <v>MXN</v>
      </c>
      <c r="G165" s="13"/>
      <c r="H165" s="13"/>
      <c r="AM165" s="119"/>
    </row>
    <row r="166" spans="1:39" s="6" customFormat="1">
      <c r="A166" s="10" t="s">
        <v>632</v>
      </c>
      <c r="B166" s="54" t="s">
        <v>329</v>
      </c>
      <c r="D166" s="9" t="s">
        <v>806</v>
      </c>
      <c r="E166" s="53" t="str">
        <f t="shared" si="2"/>
        <v>MYR</v>
      </c>
      <c r="G166" s="13"/>
      <c r="H166" s="13"/>
      <c r="AM166" s="119"/>
    </row>
    <row r="167" spans="1:39" s="6" customFormat="1" ht="24">
      <c r="A167" s="10" t="s">
        <v>473</v>
      </c>
      <c r="B167" s="54" t="s">
        <v>170</v>
      </c>
      <c r="D167" s="9" t="s">
        <v>807</v>
      </c>
      <c r="E167" s="53" t="str">
        <f t="shared" si="2"/>
        <v>MZN</v>
      </c>
      <c r="G167" s="13"/>
      <c r="H167" s="13"/>
      <c r="AM167" s="119"/>
    </row>
    <row r="168" spans="1:39" s="6" customFormat="1" ht="24">
      <c r="A168" s="10" t="s">
        <v>633</v>
      </c>
      <c r="B168" s="54" t="s">
        <v>330</v>
      </c>
      <c r="D168" s="9" t="s">
        <v>808</v>
      </c>
      <c r="E168" s="53" t="str">
        <f t="shared" si="2"/>
        <v>NAD</v>
      </c>
      <c r="G168" s="13"/>
      <c r="H168" s="13"/>
      <c r="AM168" s="119"/>
    </row>
    <row r="169" spans="1:39" s="6" customFormat="1">
      <c r="A169" s="10" t="s">
        <v>476</v>
      </c>
      <c r="B169" s="54" t="s">
        <v>173</v>
      </c>
      <c r="D169" s="9" t="s">
        <v>809</v>
      </c>
      <c r="E169" s="53" t="str">
        <f t="shared" si="2"/>
        <v>NGN</v>
      </c>
      <c r="G169" s="13"/>
      <c r="H169" s="13"/>
      <c r="AM169" s="119"/>
    </row>
    <row r="170" spans="1:39" s="6" customFormat="1">
      <c r="A170" s="10" t="s">
        <v>634</v>
      </c>
      <c r="B170" s="54" t="s">
        <v>331</v>
      </c>
      <c r="D170" s="9" t="s">
        <v>810</v>
      </c>
      <c r="E170" s="53" t="str">
        <f t="shared" si="2"/>
        <v>NIO</v>
      </c>
      <c r="G170" s="13"/>
      <c r="H170" s="13"/>
      <c r="AM170" s="119"/>
    </row>
    <row r="171" spans="1:39" s="6" customFormat="1">
      <c r="A171" s="10" t="s">
        <v>703</v>
      </c>
      <c r="B171" s="54" t="s">
        <v>400</v>
      </c>
      <c r="D171" s="9" t="s">
        <v>810</v>
      </c>
      <c r="E171" s="53" t="str">
        <f t="shared" si="2"/>
        <v>NIO</v>
      </c>
      <c r="G171" s="13"/>
      <c r="H171" s="13"/>
      <c r="AM171" s="119"/>
    </row>
    <row r="172" spans="1:39" s="6" customFormat="1">
      <c r="A172" s="10" t="s">
        <v>635</v>
      </c>
      <c r="B172" s="54" t="s">
        <v>332</v>
      </c>
      <c r="D172" s="9" t="s">
        <v>811</v>
      </c>
      <c r="E172" s="53" t="str">
        <f t="shared" si="2"/>
        <v>NOK</v>
      </c>
      <c r="G172" s="13"/>
      <c r="H172" s="13"/>
      <c r="AM172" s="119"/>
    </row>
    <row r="173" spans="1:39" s="6" customFormat="1">
      <c r="A173" s="10" t="s">
        <v>636</v>
      </c>
      <c r="B173" s="54" t="s">
        <v>333</v>
      </c>
      <c r="D173" s="9" t="s">
        <v>811</v>
      </c>
      <c r="E173" s="53" t="str">
        <f t="shared" si="2"/>
        <v>NOK</v>
      </c>
      <c r="G173" s="13"/>
      <c r="H173" s="13"/>
      <c r="AM173" s="119"/>
    </row>
    <row r="174" spans="1:39" s="6" customFormat="1" ht="36">
      <c r="A174" s="10" t="s">
        <v>637</v>
      </c>
      <c r="B174" s="54" t="s">
        <v>334</v>
      </c>
      <c r="D174" s="9" t="s">
        <v>812</v>
      </c>
      <c r="E174" s="53" t="str">
        <f t="shared" si="2"/>
        <v>NPR</v>
      </c>
      <c r="G174" s="13"/>
      <c r="H174" s="13"/>
      <c r="AM174" s="119"/>
    </row>
    <row r="175" spans="1:39" s="6" customFormat="1">
      <c r="A175" s="10" t="s">
        <v>638</v>
      </c>
      <c r="B175" s="54" t="s">
        <v>335</v>
      </c>
      <c r="D175" s="9" t="s">
        <v>813</v>
      </c>
      <c r="E175" s="53" t="str">
        <f t="shared" si="2"/>
        <v>NZD</v>
      </c>
      <c r="G175" s="13"/>
      <c r="H175" s="13"/>
      <c r="AM175" s="119"/>
    </row>
    <row r="176" spans="1:39" s="6" customFormat="1" ht="24">
      <c r="A176" s="10" t="s">
        <v>639</v>
      </c>
      <c r="B176" s="54" t="s">
        <v>336</v>
      </c>
      <c r="D176" s="9" t="s">
        <v>813</v>
      </c>
      <c r="E176" s="53" t="str">
        <f t="shared" si="2"/>
        <v>NZD</v>
      </c>
      <c r="G176" s="13"/>
      <c r="H176" s="13"/>
      <c r="AM176" s="119"/>
    </row>
    <row r="177" spans="1:39" s="6" customFormat="1">
      <c r="A177" s="10" t="s">
        <v>640</v>
      </c>
      <c r="B177" s="54" t="s">
        <v>337</v>
      </c>
      <c r="D177" s="9" t="s">
        <v>814</v>
      </c>
      <c r="E177" s="53" t="str">
        <f t="shared" si="2"/>
        <v>OMR</v>
      </c>
      <c r="G177" s="13"/>
      <c r="H177" s="13"/>
      <c r="AM177" s="119"/>
    </row>
    <row r="178" spans="1:39" s="6" customFormat="1">
      <c r="A178" s="10" t="s">
        <v>641</v>
      </c>
      <c r="B178" s="54" t="s">
        <v>338</v>
      </c>
      <c r="D178" s="9" t="s">
        <v>815</v>
      </c>
      <c r="E178" s="53" t="str">
        <f t="shared" si="2"/>
        <v>PAB</v>
      </c>
      <c r="G178" s="13"/>
      <c r="H178" s="13"/>
      <c r="AM178" s="119"/>
    </row>
    <row r="179" spans="1:39" s="6" customFormat="1">
      <c r="A179" s="10" t="s">
        <v>642</v>
      </c>
      <c r="B179" s="54" t="s">
        <v>339</v>
      </c>
      <c r="D179" s="9" t="s">
        <v>815</v>
      </c>
      <c r="E179" s="53" t="str">
        <f t="shared" si="2"/>
        <v>PAB</v>
      </c>
      <c r="G179" s="13"/>
      <c r="H179" s="13"/>
      <c r="AM179" s="119"/>
    </row>
    <row r="180" spans="1:39" s="6" customFormat="1">
      <c r="A180" s="10" t="s">
        <v>643</v>
      </c>
      <c r="B180" s="54" t="s">
        <v>340</v>
      </c>
      <c r="D180" s="9" t="s">
        <v>816</v>
      </c>
      <c r="E180" s="53" t="str">
        <f t="shared" si="2"/>
        <v>PEN</v>
      </c>
      <c r="G180" s="13"/>
      <c r="H180" s="13"/>
      <c r="AM180" s="119"/>
    </row>
    <row r="181" spans="1:39" s="6" customFormat="1">
      <c r="A181" s="10" t="s">
        <v>477</v>
      </c>
      <c r="B181" s="54" t="s">
        <v>174</v>
      </c>
      <c r="D181" s="9" t="s">
        <v>817</v>
      </c>
      <c r="E181" s="53" t="str">
        <f t="shared" si="2"/>
        <v>PGK</v>
      </c>
      <c r="G181" s="13"/>
      <c r="H181" s="13"/>
      <c r="AM181" s="119"/>
    </row>
    <row r="182" spans="1:39" s="6" customFormat="1">
      <c r="A182" s="10" t="s">
        <v>478</v>
      </c>
      <c r="B182" s="54" t="s">
        <v>175</v>
      </c>
      <c r="D182" s="9" t="s">
        <v>818</v>
      </c>
      <c r="E182" s="53" t="str">
        <f t="shared" si="2"/>
        <v>PHP</v>
      </c>
      <c r="G182" s="13"/>
      <c r="H182" s="13"/>
      <c r="AM182" s="119"/>
    </row>
    <row r="183" spans="1:39" s="6" customFormat="1">
      <c r="A183" s="10" t="s">
        <v>644</v>
      </c>
      <c r="B183" s="54" t="s">
        <v>341</v>
      </c>
      <c r="D183" s="9" t="s">
        <v>819</v>
      </c>
      <c r="E183" s="53" t="str">
        <f t="shared" si="2"/>
        <v>PKR</v>
      </c>
      <c r="G183" s="13"/>
      <c r="H183" s="13"/>
      <c r="AM183" s="119"/>
    </row>
    <row r="184" spans="1:39" s="6" customFormat="1">
      <c r="A184" s="10" t="s">
        <v>645</v>
      </c>
      <c r="B184" s="54" t="s">
        <v>342</v>
      </c>
      <c r="D184" s="9" t="s">
        <v>820</v>
      </c>
      <c r="E184" s="53" t="str">
        <f t="shared" si="2"/>
        <v>PLN</v>
      </c>
      <c r="G184" s="13"/>
      <c r="H184" s="13"/>
      <c r="AM184" s="119"/>
    </row>
    <row r="185" spans="1:39" s="6" customFormat="1">
      <c r="A185" s="10" t="s">
        <v>646</v>
      </c>
      <c r="B185" s="54" t="s">
        <v>343</v>
      </c>
      <c r="D185" s="9" t="s">
        <v>820</v>
      </c>
      <c r="E185" s="53" t="str">
        <f t="shared" si="2"/>
        <v>PLN</v>
      </c>
      <c r="G185" s="13"/>
      <c r="H185" s="13"/>
      <c r="AM185" s="119"/>
    </row>
    <row r="186" spans="1:39" s="6" customFormat="1">
      <c r="A186" s="10" t="s">
        <v>479</v>
      </c>
      <c r="B186" s="54" t="s">
        <v>176</v>
      </c>
      <c r="D186" s="9" t="s">
        <v>821</v>
      </c>
      <c r="E186" s="53" t="str">
        <f t="shared" si="2"/>
        <v>PYG</v>
      </c>
      <c r="G186" s="13"/>
      <c r="H186" s="13"/>
      <c r="AM186" s="119"/>
    </row>
    <row r="187" spans="1:39" s="6" customFormat="1" ht="24">
      <c r="A187" s="10" t="s">
        <v>480</v>
      </c>
      <c r="B187" s="54" t="s">
        <v>177</v>
      </c>
      <c r="D187" s="9" t="s">
        <v>821</v>
      </c>
      <c r="E187" s="53" t="str">
        <f t="shared" si="2"/>
        <v>PYG</v>
      </c>
      <c r="G187" s="13"/>
      <c r="H187" s="13"/>
      <c r="AM187" s="119"/>
    </row>
    <row r="188" spans="1:39" s="6" customFormat="1">
      <c r="A188" s="10" t="s">
        <v>647</v>
      </c>
      <c r="B188" s="54" t="s">
        <v>344</v>
      </c>
      <c r="D188" s="9" t="s">
        <v>822</v>
      </c>
      <c r="E188" s="53" t="str">
        <f t="shared" si="2"/>
        <v>QAR</v>
      </c>
      <c r="G188" s="13"/>
      <c r="H188" s="13"/>
      <c r="AM188" s="119"/>
    </row>
    <row r="189" spans="1:39" s="6" customFormat="1" ht="24">
      <c r="A189" s="10" t="s">
        <v>648</v>
      </c>
      <c r="B189" s="54" t="s">
        <v>345</v>
      </c>
      <c r="D189" s="9" t="s">
        <v>823</v>
      </c>
      <c r="E189" s="53" t="str">
        <f t="shared" si="2"/>
        <v>RON</v>
      </c>
      <c r="G189" s="13"/>
      <c r="H189" s="13"/>
      <c r="AM189" s="119"/>
    </row>
    <row r="190" spans="1:39" s="6" customFormat="1" ht="48">
      <c r="A190" s="10" t="s">
        <v>649</v>
      </c>
      <c r="B190" s="54" t="s">
        <v>346</v>
      </c>
      <c r="D190" s="9" t="s">
        <v>823</v>
      </c>
      <c r="E190" s="53" t="str">
        <f t="shared" si="2"/>
        <v>RON</v>
      </c>
      <c r="G190" s="13"/>
      <c r="H190" s="13"/>
      <c r="AM190" s="119"/>
    </row>
    <row r="191" spans="1:39" s="6" customFormat="1" ht="24">
      <c r="A191" s="10" t="s">
        <v>650</v>
      </c>
      <c r="B191" s="54" t="s">
        <v>347</v>
      </c>
      <c r="D191" s="9" t="s">
        <v>824</v>
      </c>
      <c r="E191" s="53" t="str">
        <f t="shared" si="2"/>
        <v>RSD</v>
      </c>
      <c r="G191" s="13"/>
      <c r="H191" s="13"/>
      <c r="AM191" s="119"/>
    </row>
    <row r="192" spans="1:39" s="6" customFormat="1">
      <c r="A192" s="10" t="s">
        <v>651</v>
      </c>
      <c r="B192" s="54" t="s">
        <v>348</v>
      </c>
      <c r="D192" s="9" t="s">
        <v>824</v>
      </c>
      <c r="E192" s="53" t="str">
        <f t="shared" si="2"/>
        <v>RSD</v>
      </c>
      <c r="G192" s="13"/>
      <c r="H192" s="13"/>
      <c r="AM192" s="119"/>
    </row>
    <row r="193" spans="1:39" s="6" customFormat="1" ht="24">
      <c r="A193" s="10" t="s">
        <v>652</v>
      </c>
      <c r="B193" s="54" t="s">
        <v>349</v>
      </c>
      <c r="D193" s="9" t="s">
        <v>825</v>
      </c>
      <c r="E193" s="53" t="str">
        <f t="shared" si="2"/>
        <v>RUB</v>
      </c>
      <c r="G193" s="13"/>
      <c r="H193" s="13"/>
      <c r="AM193" s="119"/>
    </row>
    <row r="194" spans="1:39" s="6" customFormat="1" ht="24">
      <c r="A194" s="10" t="s">
        <v>653</v>
      </c>
      <c r="B194" s="54" t="s">
        <v>350</v>
      </c>
      <c r="D194" s="9" t="s">
        <v>825</v>
      </c>
      <c r="E194" s="53" t="str">
        <f t="shared" ref="E194:E250" si="3">+RIGHT(D194,LEN(D194)-(FIND(":",D194)))</f>
        <v>RUB</v>
      </c>
      <c r="G194" s="13"/>
      <c r="H194" s="13"/>
      <c r="AM194" s="119"/>
    </row>
    <row r="195" spans="1:39" s="6" customFormat="1" ht="36">
      <c r="A195" s="10" t="s">
        <v>654</v>
      </c>
      <c r="B195" s="54" t="s">
        <v>351</v>
      </c>
      <c r="D195" s="9" t="s">
        <v>826</v>
      </c>
      <c r="E195" s="53" t="str">
        <f t="shared" si="3"/>
        <v>RWF</v>
      </c>
      <c r="G195" s="13"/>
      <c r="H195" s="13"/>
      <c r="AM195" s="119"/>
    </row>
    <row r="196" spans="1:39" s="6" customFormat="1">
      <c r="A196" s="10" t="s">
        <v>655</v>
      </c>
      <c r="B196" s="54" t="s">
        <v>352</v>
      </c>
      <c r="D196" s="9" t="s">
        <v>827</v>
      </c>
      <c r="E196" s="53" t="str">
        <f t="shared" si="3"/>
        <v>SAR</v>
      </c>
      <c r="G196" s="13"/>
      <c r="H196" s="13"/>
      <c r="AM196" s="119"/>
    </row>
    <row r="197" spans="1:39" s="6" customFormat="1">
      <c r="A197" s="10" t="s">
        <v>656</v>
      </c>
      <c r="B197" s="54" t="s">
        <v>353</v>
      </c>
      <c r="D197" s="9" t="s">
        <v>828</v>
      </c>
      <c r="E197" s="53" t="str">
        <f t="shared" si="3"/>
        <v>SBD</v>
      </c>
      <c r="G197" s="13"/>
      <c r="H197" s="13"/>
      <c r="AM197" s="119"/>
    </row>
    <row r="198" spans="1:39" s="6" customFormat="1" ht="24">
      <c r="A198" s="10" t="s">
        <v>657</v>
      </c>
      <c r="B198" s="54" t="s">
        <v>354</v>
      </c>
      <c r="D198" s="9" t="s">
        <v>829</v>
      </c>
      <c r="E198" s="53" t="str">
        <f t="shared" si="3"/>
        <v>SCR</v>
      </c>
      <c r="G198" s="13"/>
      <c r="H198" s="13"/>
      <c r="AM198" s="119"/>
    </row>
    <row r="199" spans="1:39" s="6" customFormat="1">
      <c r="A199" s="10" t="s">
        <v>658</v>
      </c>
      <c r="B199" s="54" t="s">
        <v>355</v>
      </c>
      <c r="D199" s="9" t="s">
        <v>830</v>
      </c>
      <c r="E199" s="53" t="str">
        <f t="shared" si="3"/>
        <v>SDG</v>
      </c>
      <c r="G199" s="13"/>
      <c r="H199" s="13"/>
      <c r="AM199" s="119"/>
    </row>
    <row r="200" spans="1:39" s="6" customFormat="1">
      <c r="A200" s="10" t="s">
        <v>659</v>
      </c>
      <c r="B200" s="54" t="s">
        <v>356</v>
      </c>
      <c r="D200" s="9" t="s">
        <v>831</v>
      </c>
      <c r="E200" s="53" t="str">
        <f t="shared" si="3"/>
        <v>SEK</v>
      </c>
      <c r="G200" s="13"/>
      <c r="H200" s="13"/>
      <c r="AM200" s="119"/>
    </row>
    <row r="201" spans="1:39" s="6" customFormat="1">
      <c r="A201" s="10" t="s">
        <v>481</v>
      </c>
      <c r="B201" s="54" t="s">
        <v>178</v>
      </c>
      <c r="D201" s="9" t="s">
        <v>831</v>
      </c>
      <c r="E201" s="53" t="str">
        <f t="shared" si="3"/>
        <v>SEK</v>
      </c>
      <c r="G201" s="13"/>
      <c r="H201" s="13"/>
      <c r="AM201" s="119"/>
    </row>
    <row r="202" spans="1:39" s="6" customFormat="1">
      <c r="A202" s="10" t="s">
        <v>660</v>
      </c>
      <c r="B202" s="54" t="s">
        <v>357</v>
      </c>
      <c r="D202" s="9" t="s">
        <v>832</v>
      </c>
      <c r="E202" s="53" t="str">
        <f t="shared" si="3"/>
        <v>SGD</v>
      </c>
      <c r="G202" s="13"/>
      <c r="H202" s="13"/>
      <c r="AM202" s="119"/>
    </row>
    <row r="203" spans="1:39" s="6" customFormat="1">
      <c r="A203" s="10" t="s">
        <v>661</v>
      </c>
      <c r="B203" s="54" t="s">
        <v>358</v>
      </c>
      <c r="D203" s="9" t="s">
        <v>832</v>
      </c>
      <c r="E203" s="53" t="str">
        <f t="shared" si="3"/>
        <v>SGD</v>
      </c>
      <c r="G203" s="13"/>
      <c r="H203" s="13"/>
      <c r="AM203" s="119"/>
    </row>
    <row r="204" spans="1:39" s="6" customFormat="1">
      <c r="A204" s="10" t="s">
        <v>662</v>
      </c>
      <c r="B204" s="54" t="s">
        <v>359</v>
      </c>
      <c r="D204" s="9" t="s">
        <v>833</v>
      </c>
      <c r="E204" s="53" t="str">
        <f t="shared" si="3"/>
        <v>SHP</v>
      </c>
      <c r="G204" s="13"/>
      <c r="H204" s="13"/>
      <c r="AM204" s="119"/>
    </row>
    <row r="205" spans="1:39" s="6" customFormat="1" ht="24">
      <c r="A205" s="10" t="s">
        <v>663</v>
      </c>
      <c r="B205" s="54" t="s">
        <v>360</v>
      </c>
      <c r="D205" s="9" t="s">
        <v>834</v>
      </c>
      <c r="E205" s="53" t="str">
        <f t="shared" si="3"/>
        <v>SLL</v>
      </c>
      <c r="G205" s="13"/>
      <c r="H205" s="13"/>
      <c r="AM205" s="119"/>
    </row>
    <row r="206" spans="1:39" s="6" customFormat="1">
      <c r="A206" s="10" t="s">
        <v>482</v>
      </c>
      <c r="B206" s="54" t="s">
        <v>179</v>
      </c>
      <c r="D206" s="9" t="s">
        <v>835</v>
      </c>
      <c r="E206" s="53" t="str">
        <f t="shared" si="3"/>
        <v>SOS</v>
      </c>
      <c r="G206" s="13"/>
      <c r="H206" s="13"/>
      <c r="AM206" s="119"/>
    </row>
    <row r="207" spans="1:39" s="6" customFormat="1">
      <c r="A207" s="10" t="s">
        <v>483</v>
      </c>
      <c r="B207" s="54" t="s">
        <v>180</v>
      </c>
      <c r="D207" s="9" t="s">
        <v>836</v>
      </c>
      <c r="E207" s="53" t="str">
        <f t="shared" si="3"/>
        <v>SRD</v>
      </c>
      <c r="G207" s="13"/>
      <c r="H207" s="13"/>
      <c r="AM207" s="119"/>
    </row>
    <row r="208" spans="1:39" s="6" customFormat="1" ht="24">
      <c r="A208" s="10" t="s">
        <v>664</v>
      </c>
      <c r="B208" s="54" t="s">
        <v>361</v>
      </c>
      <c r="D208" s="9" t="s">
        <v>837</v>
      </c>
      <c r="E208" s="53" t="str">
        <f t="shared" si="3"/>
        <v>SSP</v>
      </c>
      <c r="G208" s="13"/>
      <c r="H208" s="13"/>
      <c r="AM208" s="119"/>
    </row>
    <row r="209" spans="1:39" s="6" customFormat="1">
      <c r="A209" s="10" t="s">
        <v>665</v>
      </c>
      <c r="B209" s="54" t="s">
        <v>362</v>
      </c>
      <c r="D209" s="9" t="s">
        <v>838</v>
      </c>
      <c r="E209" s="53" t="str">
        <f t="shared" si="3"/>
        <v>STD</v>
      </c>
      <c r="G209" s="13"/>
      <c r="H209" s="13"/>
      <c r="AM209" s="119"/>
    </row>
    <row r="210" spans="1:39" s="6" customFormat="1">
      <c r="A210" s="10" t="s">
        <v>666</v>
      </c>
      <c r="B210" s="54" t="s">
        <v>363</v>
      </c>
      <c r="D210" s="9" t="s">
        <v>838</v>
      </c>
      <c r="E210" s="53" t="str">
        <f t="shared" si="3"/>
        <v>STD</v>
      </c>
      <c r="G210" s="13"/>
      <c r="H210" s="13"/>
      <c r="AM210" s="119"/>
    </row>
    <row r="211" spans="1:39" s="6" customFormat="1" ht="48">
      <c r="A211" s="10" t="s">
        <v>667</v>
      </c>
      <c r="B211" s="54" t="s">
        <v>364</v>
      </c>
      <c r="D211" s="9" t="s">
        <v>839</v>
      </c>
      <c r="E211" s="53" t="str">
        <f t="shared" si="3"/>
        <v>SVC</v>
      </c>
      <c r="G211" s="13"/>
      <c r="H211" s="13"/>
      <c r="AM211" s="119"/>
    </row>
    <row r="212" spans="1:39" s="6" customFormat="1">
      <c r="A212" s="10" t="s">
        <v>668</v>
      </c>
      <c r="B212" s="54" t="s">
        <v>365</v>
      </c>
      <c r="D212" s="9" t="s">
        <v>839</v>
      </c>
      <c r="E212" s="53" t="str">
        <f t="shared" si="3"/>
        <v>SVC</v>
      </c>
      <c r="G212" s="13"/>
      <c r="H212" s="13"/>
      <c r="AM212" s="119"/>
    </row>
    <row r="213" spans="1:39" s="6" customFormat="1">
      <c r="A213" s="10" t="s">
        <v>484</v>
      </c>
      <c r="B213" s="54" t="s">
        <v>181</v>
      </c>
      <c r="D213" s="9" t="s">
        <v>840</v>
      </c>
      <c r="E213" s="53" t="str">
        <f t="shared" si="3"/>
        <v>SYP</v>
      </c>
      <c r="G213" s="13"/>
      <c r="H213" s="13"/>
      <c r="AM213" s="119"/>
    </row>
    <row r="214" spans="1:39" s="6" customFormat="1">
      <c r="A214" s="10" t="s">
        <v>669</v>
      </c>
      <c r="B214" s="54" t="s">
        <v>366</v>
      </c>
      <c r="D214" s="9" t="s">
        <v>841</v>
      </c>
      <c r="E214" s="53" t="str">
        <f t="shared" si="3"/>
        <v>SZL</v>
      </c>
      <c r="G214" s="13"/>
      <c r="H214" s="13"/>
      <c r="AM214" s="119"/>
    </row>
    <row r="215" spans="1:39" s="6" customFormat="1">
      <c r="A215" s="10" t="s">
        <v>670</v>
      </c>
      <c r="B215" s="54" t="s">
        <v>367</v>
      </c>
      <c r="D215" s="9" t="s">
        <v>842</v>
      </c>
      <c r="E215" s="53" t="str">
        <f t="shared" si="3"/>
        <v>THB</v>
      </c>
      <c r="G215" s="13"/>
      <c r="H215" s="13"/>
      <c r="AM215" s="119"/>
    </row>
    <row r="216" spans="1:39" s="6" customFormat="1">
      <c r="A216" s="10" t="s">
        <v>671</v>
      </c>
      <c r="B216" s="54" t="s">
        <v>368</v>
      </c>
      <c r="D216" s="9" t="s">
        <v>842</v>
      </c>
      <c r="E216" s="53" t="str">
        <f t="shared" si="3"/>
        <v>THB</v>
      </c>
      <c r="G216" s="13"/>
      <c r="H216" s="13"/>
      <c r="AM216" s="119"/>
    </row>
    <row r="217" spans="1:39" s="6" customFormat="1" ht="24">
      <c r="A217" s="10" t="s">
        <v>672</v>
      </c>
      <c r="B217" s="54" t="s">
        <v>369</v>
      </c>
      <c r="D217" s="9" t="s">
        <v>843</v>
      </c>
      <c r="E217" s="53" t="str">
        <f t="shared" si="3"/>
        <v>TJS</v>
      </c>
      <c r="G217" s="13"/>
      <c r="H217" s="13"/>
      <c r="AM217" s="119"/>
    </row>
    <row r="218" spans="1:39" s="6" customFormat="1">
      <c r="A218" s="10" t="s">
        <v>673</v>
      </c>
      <c r="B218" s="54" t="s">
        <v>370</v>
      </c>
      <c r="D218" s="9" t="s">
        <v>844</v>
      </c>
      <c r="E218" s="53" t="str">
        <f t="shared" si="3"/>
        <v>TMT</v>
      </c>
      <c r="G218" s="13"/>
      <c r="H218" s="13"/>
      <c r="AM218" s="119"/>
    </row>
    <row r="219" spans="1:39" s="6" customFormat="1">
      <c r="A219" s="10" t="s">
        <v>485</v>
      </c>
      <c r="B219" s="54" t="s">
        <v>182</v>
      </c>
      <c r="D219" s="9" t="s">
        <v>845</v>
      </c>
      <c r="E219" s="53" t="str">
        <f t="shared" si="3"/>
        <v>TND</v>
      </c>
      <c r="G219" s="13"/>
      <c r="H219" s="13"/>
      <c r="AM219" s="119"/>
    </row>
    <row r="220" spans="1:39" s="6" customFormat="1">
      <c r="A220" s="10" t="s">
        <v>486</v>
      </c>
      <c r="B220" s="54" t="s">
        <v>183</v>
      </c>
      <c r="D220" s="9" t="s">
        <v>846</v>
      </c>
      <c r="E220" s="53" t="str">
        <f t="shared" si="3"/>
        <v>TOP</v>
      </c>
      <c r="G220" s="13"/>
      <c r="H220" s="13"/>
      <c r="AM220" s="119"/>
    </row>
    <row r="221" spans="1:39" s="6" customFormat="1" ht="24">
      <c r="A221" s="10" t="s">
        <v>674</v>
      </c>
      <c r="B221" s="54" t="s">
        <v>371</v>
      </c>
      <c r="D221" s="9" t="s">
        <v>847</v>
      </c>
      <c r="E221" s="53" t="str">
        <f t="shared" si="3"/>
        <v>TRY</v>
      </c>
      <c r="G221" s="13"/>
      <c r="H221" s="13"/>
      <c r="AM221" s="119"/>
    </row>
    <row r="222" spans="1:39" s="6" customFormat="1" ht="36">
      <c r="A222" s="10" t="s">
        <v>675</v>
      </c>
      <c r="B222" s="54" t="s">
        <v>372</v>
      </c>
      <c r="D222" s="9" t="s">
        <v>847</v>
      </c>
      <c r="E222" s="53" t="str">
        <f t="shared" si="3"/>
        <v>TRY</v>
      </c>
      <c r="G222" s="13"/>
      <c r="H222" s="13"/>
      <c r="AM222" s="119"/>
    </row>
    <row r="223" spans="1:39" s="6" customFormat="1">
      <c r="A223" s="10" t="s">
        <v>676</v>
      </c>
      <c r="B223" s="54" t="s">
        <v>373</v>
      </c>
      <c r="D223" s="9" t="s">
        <v>848</v>
      </c>
      <c r="E223" s="53" t="str">
        <f t="shared" si="3"/>
        <v>TTD</v>
      </c>
      <c r="G223" s="13"/>
      <c r="H223" s="13"/>
      <c r="AM223" s="119"/>
    </row>
    <row r="224" spans="1:39" s="6" customFormat="1" ht="36">
      <c r="A224" s="10" t="s">
        <v>677</v>
      </c>
      <c r="B224" s="54" t="s">
        <v>374</v>
      </c>
      <c r="D224" s="9" t="s">
        <v>849</v>
      </c>
      <c r="E224" s="53" t="str">
        <f t="shared" si="3"/>
        <v>TWD</v>
      </c>
      <c r="G224" s="13"/>
      <c r="H224" s="13"/>
      <c r="AM224" s="119"/>
    </row>
    <row r="225" spans="1:39" s="6" customFormat="1">
      <c r="A225" s="10" t="s">
        <v>678</v>
      </c>
      <c r="B225" s="54" t="s">
        <v>375</v>
      </c>
      <c r="D225" s="9" t="s">
        <v>849</v>
      </c>
      <c r="E225" s="53" t="str">
        <f t="shared" si="3"/>
        <v>TWD</v>
      </c>
      <c r="G225" s="13"/>
      <c r="H225" s="13"/>
      <c r="AM225" s="120"/>
    </row>
    <row r="226" spans="1:39" s="6" customFormat="1">
      <c r="A226" s="10" t="s">
        <v>679</v>
      </c>
      <c r="B226" s="54" t="s">
        <v>376</v>
      </c>
      <c r="D226" s="9" t="s">
        <v>850</v>
      </c>
      <c r="E226" s="53" t="str">
        <f t="shared" si="3"/>
        <v>TZS</v>
      </c>
      <c r="G226" s="13"/>
      <c r="H226" s="13"/>
      <c r="AM226" s="120"/>
    </row>
    <row r="227" spans="1:39" s="6" customFormat="1">
      <c r="A227" s="10" t="s">
        <v>680</v>
      </c>
      <c r="B227" s="54" t="s">
        <v>377</v>
      </c>
      <c r="D227" s="9" t="s">
        <v>851</v>
      </c>
      <c r="E227" s="53" t="str">
        <f t="shared" si="3"/>
        <v>UAH</v>
      </c>
      <c r="G227" s="13"/>
      <c r="H227" s="13"/>
      <c r="AM227" s="120"/>
    </row>
    <row r="228" spans="1:39" s="6" customFormat="1">
      <c r="A228" s="10" t="s">
        <v>681</v>
      </c>
      <c r="B228" s="54" t="s">
        <v>378</v>
      </c>
      <c r="D228" s="9" t="s">
        <v>851</v>
      </c>
      <c r="E228" s="53" t="str">
        <f t="shared" si="3"/>
        <v>UAH</v>
      </c>
      <c r="G228" s="13"/>
      <c r="H228" s="13"/>
      <c r="AM228" s="120"/>
    </row>
    <row r="229" spans="1:39" s="6" customFormat="1">
      <c r="A229" s="10" t="s">
        <v>682</v>
      </c>
      <c r="B229" s="54" t="s">
        <v>379</v>
      </c>
      <c r="D229" s="9" t="s">
        <v>852</v>
      </c>
      <c r="E229" s="53" t="str">
        <f t="shared" si="3"/>
        <v>UGX</v>
      </c>
      <c r="G229" s="13"/>
      <c r="H229" s="13"/>
      <c r="AM229" s="120"/>
    </row>
    <row r="230" spans="1:39" s="6" customFormat="1" ht="24">
      <c r="A230" s="10" t="s">
        <v>683</v>
      </c>
      <c r="B230" s="54" t="s">
        <v>380</v>
      </c>
      <c r="D230" s="9" t="s">
        <v>853</v>
      </c>
      <c r="E230" s="53" t="str">
        <f t="shared" si="3"/>
        <v>USD</v>
      </c>
      <c r="G230" s="13"/>
      <c r="H230" s="13"/>
      <c r="AM230" s="120"/>
    </row>
    <row r="231" spans="1:39" s="6" customFormat="1">
      <c r="A231" s="10" t="s">
        <v>684</v>
      </c>
      <c r="B231" s="54" t="s">
        <v>381</v>
      </c>
      <c r="D231" s="9" t="s">
        <v>853</v>
      </c>
      <c r="E231" s="53" t="str">
        <f t="shared" si="3"/>
        <v>USD</v>
      </c>
      <c r="G231" s="13"/>
      <c r="H231" s="13"/>
      <c r="AM231" s="120"/>
    </row>
    <row r="232" spans="1:39" s="6" customFormat="1">
      <c r="A232" s="10" t="s">
        <v>487</v>
      </c>
      <c r="B232" s="54" t="s">
        <v>184</v>
      </c>
      <c r="D232" s="9" t="s">
        <v>854</v>
      </c>
      <c r="E232" s="53" t="str">
        <f t="shared" si="3"/>
        <v>UYI</v>
      </c>
      <c r="G232" s="13"/>
      <c r="H232" s="13"/>
      <c r="AM232" s="120"/>
    </row>
    <row r="233" spans="1:39" s="6" customFormat="1">
      <c r="A233" s="10" t="s">
        <v>685</v>
      </c>
      <c r="B233" s="54" t="s">
        <v>382</v>
      </c>
      <c r="D233" s="9" t="s">
        <v>855</v>
      </c>
      <c r="E233" s="53" t="str">
        <f t="shared" si="3"/>
        <v>UYU</v>
      </c>
      <c r="G233" s="13"/>
      <c r="H233" s="13"/>
      <c r="AM233" s="120"/>
    </row>
    <row r="234" spans="1:39" s="6" customFormat="1" ht="24">
      <c r="A234" s="10" t="s">
        <v>686</v>
      </c>
      <c r="B234" s="54" t="s">
        <v>383</v>
      </c>
      <c r="D234" s="9" t="s">
        <v>856</v>
      </c>
      <c r="E234" s="53" t="str">
        <f t="shared" si="3"/>
        <v>UZS</v>
      </c>
      <c r="G234" s="13"/>
      <c r="H234" s="13"/>
      <c r="AM234" s="120"/>
    </row>
    <row r="235" spans="1:39" s="6" customFormat="1">
      <c r="A235" s="10" t="s">
        <v>687</v>
      </c>
      <c r="B235" s="54" t="s">
        <v>384</v>
      </c>
      <c r="D235" s="9" t="s">
        <v>857</v>
      </c>
      <c r="E235" s="53" t="str">
        <f t="shared" si="3"/>
        <v>VEF</v>
      </c>
      <c r="G235" s="13"/>
      <c r="H235" s="13"/>
      <c r="AM235" s="120"/>
    </row>
    <row r="236" spans="1:39" s="6" customFormat="1">
      <c r="A236" s="10" t="s">
        <v>688</v>
      </c>
      <c r="B236" s="54" t="s">
        <v>385</v>
      </c>
      <c r="D236" s="9" t="s">
        <v>857</v>
      </c>
      <c r="E236" s="53" t="str">
        <f t="shared" si="3"/>
        <v>VEF</v>
      </c>
      <c r="G236" s="13"/>
      <c r="H236" s="13"/>
      <c r="AM236" s="120"/>
    </row>
    <row r="237" spans="1:39" s="6" customFormat="1">
      <c r="A237" s="10" t="s">
        <v>488</v>
      </c>
      <c r="B237" s="54" t="s">
        <v>185</v>
      </c>
      <c r="D237" s="9" t="s">
        <v>858</v>
      </c>
      <c r="E237" s="53" t="str">
        <f t="shared" si="3"/>
        <v>VND</v>
      </c>
      <c r="G237" s="13"/>
      <c r="H237" s="13"/>
      <c r="AM237" s="120"/>
    </row>
    <row r="238" spans="1:39" s="6" customFormat="1" ht="24">
      <c r="A238" s="10" t="s">
        <v>689</v>
      </c>
      <c r="B238" s="54" t="s">
        <v>386</v>
      </c>
      <c r="D238" s="9" t="s">
        <v>858</v>
      </c>
      <c r="E238" s="53" t="str">
        <f t="shared" si="3"/>
        <v>VND</v>
      </c>
      <c r="G238" s="13"/>
      <c r="H238" s="13"/>
      <c r="AM238" s="120"/>
    </row>
    <row r="239" spans="1:39" s="6" customFormat="1">
      <c r="A239" s="10" t="s">
        <v>489</v>
      </c>
      <c r="B239" s="54" t="s">
        <v>186</v>
      </c>
      <c r="D239" s="9" t="s">
        <v>859</v>
      </c>
      <c r="E239" s="53" t="str">
        <f t="shared" si="3"/>
        <v>VUV</v>
      </c>
      <c r="G239" s="13"/>
      <c r="H239" s="13"/>
      <c r="AM239" s="120"/>
    </row>
    <row r="240" spans="1:39" s="6" customFormat="1">
      <c r="A240" s="10" t="s">
        <v>490</v>
      </c>
      <c r="B240" s="54" t="s">
        <v>187</v>
      </c>
      <c r="D240" s="9" t="s">
        <v>860</v>
      </c>
      <c r="E240" s="53" t="str">
        <f t="shared" si="3"/>
        <v>WST</v>
      </c>
      <c r="G240" s="13"/>
      <c r="H240" s="13"/>
      <c r="AM240" s="120"/>
    </row>
    <row r="241" spans="1:39" s="6" customFormat="1" ht="36">
      <c r="A241" s="10" t="s">
        <v>690</v>
      </c>
      <c r="B241" s="54" t="s">
        <v>387</v>
      </c>
      <c r="D241" s="9" t="s">
        <v>867</v>
      </c>
      <c r="E241" s="53" t="str">
        <f t="shared" si="3"/>
        <v>x46</v>
      </c>
      <c r="G241" s="13"/>
      <c r="H241" s="13"/>
      <c r="AM241" s="120"/>
    </row>
    <row r="242" spans="1:39" s="6" customFormat="1">
      <c r="A242" s="10" t="s">
        <v>691</v>
      </c>
      <c r="B242" s="54" t="s">
        <v>388</v>
      </c>
      <c r="D242" s="9" t="s">
        <v>861</v>
      </c>
      <c r="E242" s="53" t="str">
        <f t="shared" si="3"/>
        <v>XCD</v>
      </c>
      <c r="G242" s="13"/>
      <c r="H242" s="13"/>
      <c r="AM242" s="120"/>
    </row>
    <row r="243" spans="1:39" s="6" customFormat="1">
      <c r="A243" s="10" t="s">
        <v>692</v>
      </c>
      <c r="B243" s="54" t="s">
        <v>389</v>
      </c>
      <c r="D243" s="9" t="s">
        <v>861</v>
      </c>
      <c r="E243" s="53" t="str">
        <f t="shared" si="3"/>
        <v>XCD</v>
      </c>
      <c r="G243" s="13"/>
      <c r="H243" s="13"/>
      <c r="AM243" s="120"/>
    </row>
    <row r="244" spans="1:39" s="6" customFormat="1">
      <c r="A244" s="10" t="s">
        <v>693</v>
      </c>
      <c r="B244" s="54" t="s">
        <v>390</v>
      </c>
      <c r="D244" s="9" t="s">
        <v>868</v>
      </c>
      <c r="E244" s="53" t="str">
        <f t="shared" si="3"/>
        <v>XPF</v>
      </c>
      <c r="G244" s="13"/>
      <c r="H244" s="13"/>
      <c r="AM244" s="120"/>
    </row>
    <row r="245" spans="1:39" s="6" customFormat="1" ht="36">
      <c r="A245" s="10" t="s">
        <v>694</v>
      </c>
      <c r="B245" s="54" t="s">
        <v>391</v>
      </c>
      <c r="D245" s="9" t="s">
        <v>868</v>
      </c>
      <c r="E245" s="53" t="str">
        <f t="shared" si="3"/>
        <v>XPF</v>
      </c>
      <c r="G245" s="13"/>
      <c r="H245" s="13"/>
      <c r="AM245" s="120"/>
    </row>
    <row r="246" spans="1:39" s="6" customFormat="1">
      <c r="A246" s="10" t="s">
        <v>695</v>
      </c>
      <c r="B246" s="54" t="s">
        <v>392</v>
      </c>
      <c r="D246" s="9" t="s">
        <v>862</v>
      </c>
      <c r="E246" s="53" t="str">
        <f t="shared" si="3"/>
        <v>YER</v>
      </c>
      <c r="G246" s="13"/>
      <c r="H246" s="13"/>
      <c r="AM246" s="120"/>
    </row>
    <row r="247" spans="1:39" s="6" customFormat="1" ht="24">
      <c r="A247" s="10" t="s">
        <v>696</v>
      </c>
      <c r="B247" s="54" t="s">
        <v>393</v>
      </c>
      <c r="D247" s="9" t="s">
        <v>863</v>
      </c>
      <c r="E247" s="53" t="str">
        <f t="shared" si="3"/>
        <v>ZAR</v>
      </c>
      <c r="G247" s="13"/>
      <c r="H247" s="13"/>
      <c r="AM247" s="120"/>
    </row>
    <row r="248" spans="1:39" s="6" customFormat="1" ht="24">
      <c r="A248" s="10" t="s">
        <v>697</v>
      </c>
      <c r="B248" s="54" t="s">
        <v>394</v>
      </c>
      <c r="D248" s="9" t="s">
        <v>864</v>
      </c>
      <c r="E248" s="53" t="str">
        <f t="shared" si="3"/>
        <v>ZMK</v>
      </c>
      <c r="G248" s="13"/>
      <c r="H248" s="13"/>
      <c r="AM248" s="120"/>
    </row>
    <row r="249" spans="1:39" s="6" customFormat="1" ht="24">
      <c r="A249" s="10" t="s">
        <v>698</v>
      </c>
      <c r="B249" s="54" t="s">
        <v>395</v>
      </c>
      <c r="D249" s="9" t="s">
        <v>865</v>
      </c>
      <c r="E249" s="53" t="str">
        <f t="shared" si="3"/>
        <v>ZMW</v>
      </c>
      <c r="G249" s="13"/>
      <c r="H249" s="13"/>
      <c r="AM249" s="120"/>
    </row>
    <row r="250" spans="1:39" s="6" customFormat="1">
      <c r="A250" s="10" t="s">
        <v>699</v>
      </c>
      <c r="B250" s="54" t="s">
        <v>396</v>
      </c>
      <c r="D250" s="9" t="s">
        <v>866</v>
      </c>
      <c r="E250" s="53" t="str">
        <f t="shared" si="3"/>
        <v>ZWL</v>
      </c>
      <c r="G250" s="13"/>
      <c r="H250" s="13"/>
      <c r="AM250" s="120"/>
    </row>
    <row r="251" spans="1:39" s="6" customFormat="1">
      <c r="A251" s="10" t="s">
        <v>700</v>
      </c>
      <c r="B251" s="54" t="s">
        <v>397</v>
      </c>
      <c r="D251" s="13"/>
      <c r="E251" s="13"/>
      <c r="G251" s="13"/>
      <c r="H251" s="13"/>
      <c r="AM251" s="1"/>
    </row>
    <row r="252" spans="1:39" s="6" customFormat="1">
      <c r="A252" s="10" t="s">
        <v>701</v>
      </c>
      <c r="B252" s="54" t="s">
        <v>398</v>
      </c>
      <c r="D252" s="13"/>
      <c r="E252" s="13"/>
      <c r="G252" s="13"/>
      <c r="H252" s="13"/>
      <c r="AM252" s="1"/>
    </row>
    <row r="253" spans="1:39">
      <c r="A253" s="11" t="s">
        <v>702</v>
      </c>
      <c r="B253" s="55" t="s">
        <v>399</v>
      </c>
    </row>
  </sheetData>
  <autoFilter ref="D1:E252" xr:uid="{43C7BEEB-79A1-4BD2-BD97-6A05D736358C}">
    <sortState xmlns:xlrd2="http://schemas.microsoft.com/office/spreadsheetml/2017/richdata2" ref="D2:E252">
      <sortCondition ref="E1:E252"/>
    </sortState>
  </autoFilter>
  <sortState xmlns:xlrd2="http://schemas.microsoft.com/office/spreadsheetml/2017/richdata2" ref="A3:B496">
    <sortCondition ref="A3:A496"/>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71B0AA"/>
  </sheetPr>
  <dimension ref="A1:G124"/>
  <sheetViews>
    <sheetView workbookViewId="0">
      <pane xSplit="3" ySplit="3" topLeftCell="D4" activePane="bottomRight" state="frozen"/>
      <selection pane="topRight" activeCell="D1" sqref="D1"/>
      <selection pane="bottomLeft" activeCell="A4" sqref="A4"/>
      <selection pane="bottomRight" activeCell="C1" sqref="C1"/>
    </sheetView>
  </sheetViews>
  <sheetFormatPr defaultColWidth="0" defaultRowHeight="15" zeroHeight="1"/>
  <cols>
    <col min="1" max="1" width="15.140625" style="1" customWidth="1"/>
    <col min="2" max="2" width="17.5703125" style="1" customWidth="1"/>
    <col min="3" max="3" width="59.42578125" style="1" customWidth="1"/>
    <col min="4" max="4" width="21.140625" style="37" bestFit="1" customWidth="1"/>
    <col min="5" max="5" width="91.140625" style="1" customWidth="1"/>
    <col min="6" max="6" width="32.28515625" style="37" customWidth="1"/>
    <col min="7" max="7" width="15.140625" style="1" customWidth="1"/>
    <col min="8" max="16384" width="5.7109375" style="1" hidden="1"/>
  </cols>
  <sheetData>
    <row r="1" spans="1:6" ht="80.099999999999994" customHeight="1">
      <c r="A1" s="48" t="e" vm="1">
        <v>#VALUE!</v>
      </c>
    </row>
    <row r="2" spans="1:6" hidden="1">
      <c r="B2" s="227" t="s">
        <v>0</v>
      </c>
      <c r="C2" s="227" t="s">
        <v>1</v>
      </c>
      <c r="D2" s="227" t="s">
        <v>2</v>
      </c>
      <c r="E2" s="227" t="s">
        <v>3</v>
      </c>
      <c r="F2" s="227" t="s">
        <v>4</v>
      </c>
    </row>
    <row r="3" spans="1:6" hidden="1">
      <c r="B3" s="228"/>
      <c r="C3" s="228"/>
      <c r="D3" s="228"/>
      <c r="E3" s="228"/>
      <c r="F3" s="229"/>
    </row>
    <row r="4" spans="1:6">
      <c r="B4" s="21" t="s">
        <v>1420</v>
      </c>
      <c r="C4" s="22"/>
      <c r="D4" s="38"/>
      <c r="E4" s="23"/>
      <c r="F4" s="44"/>
    </row>
    <row r="5" spans="1:6" ht="30">
      <c r="B5" s="28" t="s">
        <v>1106</v>
      </c>
      <c r="C5" s="28" t="s">
        <v>5</v>
      </c>
      <c r="D5" s="39" t="s">
        <v>6</v>
      </c>
      <c r="E5" s="32" t="s">
        <v>7</v>
      </c>
      <c r="F5" s="39" t="s">
        <v>8</v>
      </c>
    </row>
    <row r="6" spans="1:6">
      <c r="B6" s="29" t="s">
        <v>1107</v>
      </c>
      <c r="C6" s="29" t="s">
        <v>9</v>
      </c>
      <c r="D6" s="40" t="s">
        <v>6</v>
      </c>
      <c r="E6" s="33" t="s">
        <v>10</v>
      </c>
      <c r="F6" s="40" t="s">
        <v>11</v>
      </c>
    </row>
    <row r="7" spans="1:6" ht="30">
      <c r="B7" s="29" t="s">
        <v>1108</v>
      </c>
      <c r="C7" s="29" t="s">
        <v>12</v>
      </c>
      <c r="D7" s="40" t="s">
        <v>13</v>
      </c>
      <c r="E7" s="34" t="s">
        <v>14</v>
      </c>
      <c r="F7" s="40" t="s">
        <v>8</v>
      </c>
    </row>
    <row r="8" spans="1:6" ht="90">
      <c r="B8" s="29" t="s">
        <v>1109</v>
      </c>
      <c r="C8" s="29" t="s">
        <v>15</v>
      </c>
      <c r="D8" s="40" t="s">
        <v>16</v>
      </c>
      <c r="E8" s="34" t="s">
        <v>1462</v>
      </c>
      <c r="F8" s="40" t="s">
        <v>8</v>
      </c>
    </row>
    <row r="9" spans="1:6" ht="30">
      <c r="B9" s="29" t="s">
        <v>1110</v>
      </c>
      <c r="C9" s="29" t="s">
        <v>17</v>
      </c>
      <c r="D9" s="40" t="s">
        <v>6</v>
      </c>
      <c r="E9" s="34" t="s">
        <v>18</v>
      </c>
      <c r="F9" s="41" t="s">
        <v>19</v>
      </c>
    </row>
    <row r="10" spans="1:6">
      <c r="B10" s="29" t="s">
        <v>1111</v>
      </c>
      <c r="C10" s="29" t="s">
        <v>20</v>
      </c>
      <c r="D10" s="40" t="s">
        <v>21</v>
      </c>
      <c r="E10" s="33" t="s">
        <v>22</v>
      </c>
      <c r="F10" s="45" t="s">
        <v>19</v>
      </c>
    </row>
    <row r="11" spans="1:6">
      <c r="B11" s="21" t="s">
        <v>1421</v>
      </c>
      <c r="C11" s="22"/>
      <c r="D11" s="38"/>
      <c r="E11" s="35"/>
      <c r="F11" s="44"/>
    </row>
    <row r="12" spans="1:6" ht="30">
      <c r="B12" s="30" t="s">
        <v>1112</v>
      </c>
      <c r="C12" s="31" t="s">
        <v>102</v>
      </c>
      <c r="D12" s="40" t="s">
        <v>6</v>
      </c>
      <c r="E12" s="32" t="s">
        <v>23</v>
      </c>
      <c r="F12" s="39" t="s">
        <v>8</v>
      </c>
    </row>
    <row r="13" spans="1:6">
      <c r="B13" s="30" t="s">
        <v>1113</v>
      </c>
      <c r="C13" s="31" t="s">
        <v>1463</v>
      </c>
      <c r="D13" s="40" t="s">
        <v>6</v>
      </c>
      <c r="E13" s="32" t="s">
        <v>24</v>
      </c>
      <c r="F13" s="40" t="s">
        <v>8</v>
      </c>
    </row>
    <row r="14" spans="1:6" ht="30">
      <c r="B14" s="30" t="s">
        <v>1114</v>
      </c>
      <c r="C14" s="31" t="s">
        <v>1464</v>
      </c>
      <c r="D14" s="40" t="s">
        <v>13</v>
      </c>
      <c r="E14" s="32" t="s">
        <v>14</v>
      </c>
      <c r="F14" s="40" t="s">
        <v>8</v>
      </c>
    </row>
    <row r="15" spans="1:6">
      <c r="B15" s="30" t="s">
        <v>1115</v>
      </c>
      <c r="C15" s="31" t="s">
        <v>1465</v>
      </c>
      <c r="D15" s="40" t="s">
        <v>16</v>
      </c>
      <c r="E15" s="34" t="s">
        <v>1533</v>
      </c>
      <c r="F15" s="40" t="s">
        <v>8</v>
      </c>
    </row>
    <row r="16" spans="1:6" ht="60">
      <c r="B16" s="30" t="s">
        <v>1116</v>
      </c>
      <c r="C16" s="31" t="s">
        <v>25</v>
      </c>
      <c r="D16" s="40" t="s">
        <v>16</v>
      </c>
      <c r="E16" s="32" t="s">
        <v>1466</v>
      </c>
      <c r="F16" s="40" t="s">
        <v>8</v>
      </c>
    </row>
    <row r="17" spans="2:6" ht="45">
      <c r="B17" s="30" t="s">
        <v>1117</v>
      </c>
      <c r="C17" s="31" t="s">
        <v>1467</v>
      </c>
      <c r="D17" s="40" t="s">
        <v>6</v>
      </c>
      <c r="E17" s="32" t="s">
        <v>1468</v>
      </c>
      <c r="F17" s="40" t="s">
        <v>8</v>
      </c>
    </row>
    <row r="18" spans="2:6" ht="30">
      <c r="B18" s="30" t="s">
        <v>1118</v>
      </c>
      <c r="C18" s="31" t="s">
        <v>27</v>
      </c>
      <c r="D18" s="40" t="s">
        <v>21</v>
      </c>
      <c r="E18" s="32" t="s">
        <v>28</v>
      </c>
      <c r="F18" s="40" t="s">
        <v>8</v>
      </c>
    </row>
    <row r="19" spans="2:6">
      <c r="B19" s="30" t="s">
        <v>1119</v>
      </c>
      <c r="C19" s="31" t="s">
        <v>29</v>
      </c>
      <c r="D19" s="40" t="s">
        <v>21</v>
      </c>
      <c r="E19" s="32" t="s">
        <v>30</v>
      </c>
      <c r="F19" s="40" t="s">
        <v>11</v>
      </c>
    </row>
    <row r="20" spans="2:6" ht="30">
      <c r="B20" s="30" t="s">
        <v>1120</v>
      </c>
      <c r="C20" s="31" t="s">
        <v>31</v>
      </c>
      <c r="D20" s="40" t="s">
        <v>21</v>
      </c>
      <c r="E20" s="32" t="s">
        <v>32</v>
      </c>
      <c r="F20" s="40" t="s">
        <v>11</v>
      </c>
    </row>
    <row r="21" spans="2:6" ht="75">
      <c r="B21" s="30" t="s">
        <v>1121</v>
      </c>
      <c r="C21" s="31" t="s">
        <v>33</v>
      </c>
      <c r="D21" s="40" t="s">
        <v>33</v>
      </c>
      <c r="E21" s="32" t="s">
        <v>1469</v>
      </c>
      <c r="F21" s="45" t="s">
        <v>1352</v>
      </c>
    </row>
    <row r="22" spans="2:6" ht="75">
      <c r="B22" s="30" t="s">
        <v>1122</v>
      </c>
      <c r="C22" s="31" t="s">
        <v>34</v>
      </c>
      <c r="D22" s="40" t="s">
        <v>35</v>
      </c>
      <c r="E22" s="32" t="s">
        <v>36</v>
      </c>
      <c r="F22" s="45" t="s">
        <v>37</v>
      </c>
    </row>
    <row r="23" spans="2:6">
      <c r="B23" s="21" t="s">
        <v>1422</v>
      </c>
      <c r="C23" s="22"/>
      <c r="D23" s="38"/>
      <c r="E23" s="35"/>
      <c r="F23" s="44"/>
    </row>
    <row r="24" spans="2:6" ht="75">
      <c r="B24" s="30" t="s">
        <v>1123</v>
      </c>
      <c r="C24" s="31" t="s">
        <v>38</v>
      </c>
      <c r="D24" s="40" t="s">
        <v>6</v>
      </c>
      <c r="E24" s="32" t="s">
        <v>1220</v>
      </c>
      <c r="F24" s="40" t="s">
        <v>8</v>
      </c>
    </row>
    <row r="25" spans="2:6" ht="60">
      <c r="B25" s="30" t="s">
        <v>1124</v>
      </c>
      <c r="C25" s="31" t="s">
        <v>39</v>
      </c>
      <c r="D25" s="40" t="s">
        <v>6</v>
      </c>
      <c r="E25" s="32" t="s">
        <v>1221</v>
      </c>
      <c r="F25" s="40" t="s">
        <v>8</v>
      </c>
    </row>
    <row r="26" spans="2:6">
      <c r="B26" s="30" t="s">
        <v>1125</v>
      </c>
      <c r="C26" s="31" t="s">
        <v>40</v>
      </c>
      <c r="D26" s="40" t="s">
        <v>6</v>
      </c>
      <c r="E26" s="32" t="s">
        <v>41</v>
      </c>
      <c r="F26" s="40" t="s">
        <v>8</v>
      </c>
    </row>
    <row r="27" spans="2:6">
      <c r="B27" s="30" t="s">
        <v>1126</v>
      </c>
      <c r="C27" s="31" t="s">
        <v>42</v>
      </c>
      <c r="D27" s="40" t="s">
        <v>13</v>
      </c>
      <c r="E27" s="32" t="s">
        <v>43</v>
      </c>
      <c r="F27" s="40" t="s">
        <v>8</v>
      </c>
    </row>
    <row r="28" spans="2:6">
      <c r="B28" s="21" t="s">
        <v>1423</v>
      </c>
      <c r="C28" s="22"/>
      <c r="D28" s="38"/>
      <c r="E28" s="35"/>
      <c r="F28" s="44"/>
    </row>
    <row r="29" spans="2:6" ht="180">
      <c r="B29" s="30" t="s">
        <v>1127</v>
      </c>
      <c r="C29" s="31" t="s">
        <v>44</v>
      </c>
      <c r="D29" s="40" t="s">
        <v>6</v>
      </c>
      <c r="E29" s="32" t="s">
        <v>1470</v>
      </c>
      <c r="F29" s="40" t="s">
        <v>11</v>
      </c>
    </row>
    <row r="30" spans="2:6" ht="45">
      <c r="B30" s="30" t="s">
        <v>1128</v>
      </c>
      <c r="C30" s="31" t="s">
        <v>45</v>
      </c>
      <c r="D30" s="41" t="s">
        <v>46</v>
      </c>
      <c r="E30" s="32" t="s">
        <v>1102</v>
      </c>
      <c r="F30" s="40" t="s">
        <v>11</v>
      </c>
    </row>
    <row r="31" spans="2:6" ht="60">
      <c r="B31" s="30" t="s">
        <v>1129</v>
      </c>
      <c r="C31" s="31" t="s">
        <v>47</v>
      </c>
      <c r="D31" s="40" t="s">
        <v>6</v>
      </c>
      <c r="E31" s="32" t="s">
        <v>1222</v>
      </c>
      <c r="F31" s="40" t="s">
        <v>1690</v>
      </c>
    </row>
    <row r="32" spans="2:6">
      <c r="B32" s="30" t="s">
        <v>1130</v>
      </c>
      <c r="C32" s="31" t="s">
        <v>1243</v>
      </c>
      <c r="D32" s="40" t="s">
        <v>33</v>
      </c>
      <c r="E32" s="32" t="s">
        <v>1223</v>
      </c>
      <c r="F32" s="40" t="s">
        <v>11</v>
      </c>
    </row>
    <row r="33" spans="2:6" ht="300">
      <c r="B33" s="30" t="s">
        <v>1131</v>
      </c>
      <c r="C33" s="31" t="s">
        <v>48</v>
      </c>
      <c r="D33" s="40" t="s">
        <v>35</v>
      </c>
      <c r="E33" s="32" t="s">
        <v>1224</v>
      </c>
      <c r="F33" s="40" t="s">
        <v>11</v>
      </c>
    </row>
    <row r="34" spans="2:6">
      <c r="B34" s="21" t="s">
        <v>1424</v>
      </c>
      <c r="C34" s="38"/>
      <c r="D34" s="38"/>
      <c r="E34" s="35"/>
      <c r="F34" s="44"/>
    </row>
    <row r="35" spans="2:6">
      <c r="B35" s="30" t="s">
        <v>1132</v>
      </c>
      <c r="C35" s="31" t="s">
        <v>44</v>
      </c>
      <c r="D35" s="40" t="s">
        <v>6</v>
      </c>
      <c r="E35" s="32" t="s">
        <v>1225</v>
      </c>
      <c r="F35" s="47" t="s">
        <v>8</v>
      </c>
    </row>
    <row r="36" spans="2:6" ht="45">
      <c r="B36" s="30" t="s">
        <v>1133</v>
      </c>
      <c r="C36" s="31" t="s">
        <v>1471</v>
      </c>
      <c r="D36" s="40" t="s">
        <v>6</v>
      </c>
      <c r="E36" s="32" t="s">
        <v>1474</v>
      </c>
      <c r="F36" s="41" t="s">
        <v>8</v>
      </c>
    </row>
    <row r="37" spans="2:6" ht="30">
      <c r="B37" s="30" t="s">
        <v>1134</v>
      </c>
      <c r="C37" s="31" t="s">
        <v>50</v>
      </c>
      <c r="D37" s="40" t="s">
        <v>6</v>
      </c>
      <c r="E37" s="32" t="s">
        <v>1473</v>
      </c>
      <c r="F37" s="41" t="s">
        <v>8</v>
      </c>
    </row>
    <row r="38" spans="2:6" ht="45">
      <c r="B38" s="30" t="s">
        <v>1135</v>
      </c>
      <c r="C38" s="31" t="s">
        <v>51</v>
      </c>
      <c r="D38" s="40" t="s">
        <v>52</v>
      </c>
      <c r="E38" s="32" t="s">
        <v>1472</v>
      </c>
      <c r="F38" s="41" t="s">
        <v>8</v>
      </c>
    </row>
    <row r="39" spans="2:6">
      <c r="B39" s="30" t="s">
        <v>1136</v>
      </c>
      <c r="C39" s="31" t="s">
        <v>53</v>
      </c>
      <c r="D39" s="40" t="s">
        <v>52</v>
      </c>
      <c r="E39" s="32" t="s">
        <v>1226</v>
      </c>
      <c r="F39" s="41" t="s">
        <v>8</v>
      </c>
    </row>
    <row r="40" spans="2:6" ht="18" customHeight="1">
      <c r="B40" s="30" t="s">
        <v>1137</v>
      </c>
      <c r="C40" s="31" t="s">
        <v>54</v>
      </c>
      <c r="D40" s="40" t="s">
        <v>16</v>
      </c>
      <c r="E40" s="32" t="s">
        <v>55</v>
      </c>
      <c r="F40" s="41" t="s">
        <v>8</v>
      </c>
    </row>
    <row r="41" spans="2:6" ht="30">
      <c r="B41" s="30" t="s">
        <v>1138</v>
      </c>
      <c r="C41" s="31" t="s">
        <v>56</v>
      </c>
      <c r="D41" s="40" t="s">
        <v>21</v>
      </c>
      <c r="E41" s="32" t="s">
        <v>57</v>
      </c>
      <c r="F41" s="41" t="s">
        <v>8</v>
      </c>
    </row>
    <row r="42" spans="2:6" ht="90">
      <c r="B42" s="30" t="s">
        <v>1139</v>
      </c>
      <c r="C42" s="31" t="s">
        <v>58</v>
      </c>
      <c r="D42" s="40" t="s">
        <v>21</v>
      </c>
      <c r="E42" s="32" t="s">
        <v>59</v>
      </c>
      <c r="F42" s="41" t="s">
        <v>8</v>
      </c>
    </row>
    <row r="43" spans="2:6" ht="45">
      <c r="B43" s="30" t="s">
        <v>1140</v>
      </c>
      <c r="C43" s="31" t="s">
        <v>60</v>
      </c>
      <c r="D43" s="40" t="s">
        <v>16</v>
      </c>
      <c r="E43" s="32" t="s">
        <v>1475</v>
      </c>
      <c r="F43" s="41" t="s">
        <v>61</v>
      </c>
    </row>
    <row r="44" spans="2:6" ht="45">
      <c r="B44" s="30" t="s">
        <v>1141</v>
      </c>
      <c r="C44" s="31" t="s">
        <v>62</v>
      </c>
      <c r="D44" s="40" t="s">
        <v>63</v>
      </c>
      <c r="E44" s="32" t="s">
        <v>64</v>
      </c>
      <c r="F44" s="41" t="s">
        <v>65</v>
      </c>
    </row>
    <row r="45" spans="2:6" ht="45">
      <c r="B45" s="30" t="s">
        <v>1142</v>
      </c>
      <c r="C45" s="31" t="s">
        <v>66</v>
      </c>
      <c r="D45" s="40" t="s">
        <v>63</v>
      </c>
      <c r="E45" s="32" t="s">
        <v>67</v>
      </c>
      <c r="F45" s="41" t="s">
        <v>65</v>
      </c>
    </row>
    <row r="46" spans="2:6" ht="15.6" customHeight="1">
      <c r="B46" s="30" t="s">
        <v>1143</v>
      </c>
      <c r="C46" s="31" t="s">
        <v>68</v>
      </c>
      <c r="D46" s="40" t="s">
        <v>13</v>
      </c>
      <c r="E46" s="32" t="s">
        <v>69</v>
      </c>
      <c r="F46" s="41" t="s">
        <v>65</v>
      </c>
    </row>
    <row r="47" spans="2:6" ht="45">
      <c r="B47" s="30" t="s">
        <v>1144</v>
      </c>
      <c r="C47" s="31" t="s">
        <v>70</v>
      </c>
      <c r="D47" s="40" t="s">
        <v>13</v>
      </c>
      <c r="E47" s="32" t="s">
        <v>71</v>
      </c>
      <c r="F47" s="41" t="s">
        <v>65</v>
      </c>
    </row>
    <row r="48" spans="2:6" ht="45">
      <c r="B48" s="30" t="s">
        <v>1145</v>
      </c>
      <c r="C48" s="31" t="s">
        <v>72</v>
      </c>
      <c r="D48" s="40" t="s">
        <v>73</v>
      </c>
      <c r="E48" s="32" t="s">
        <v>1497</v>
      </c>
      <c r="F48" s="41" t="s">
        <v>65</v>
      </c>
    </row>
    <row r="49" spans="2:6" ht="30">
      <c r="B49" s="30" t="s">
        <v>1146</v>
      </c>
      <c r="C49" s="31" t="s">
        <v>74</v>
      </c>
      <c r="D49" s="40" t="s">
        <v>13</v>
      </c>
      <c r="E49" s="32" t="s">
        <v>1476</v>
      </c>
      <c r="F49" s="41" t="s">
        <v>1245</v>
      </c>
    </row>
    <row r="50" spans="2:6" ht="45">
      <c r="B50" s="30" t="s">
        <v>1147</v>
      </c>
      <c r="C50" s="31" t="s">
        <v>75</v>
      </c>
      <c r="D50" s="40" t="s">
        <v>13</v>
      </c>
      <c r="E50" s="32" t="s">
        <v>1477</v>
      </c>
      <c r="F50" s="41" t="s">
        <v>76</v>
      </c>
    </row>
    <row r="51" spans="2:6" ht="75">
      <c r="B51" s="30" t="s">
        <v>1148</v>
      </c>
      <c r="C51" s="31" t="s">
        <v>77</v>
      </c>
      <c r="D51" s="40" t="s">
        <v>16</v>
      </c>
      <c r="E51" s="32" t="s">
        <v>1478</v>
      </c>
      <c r="F51" s="41" t="s">
        <v>78</v>
      </c>
    </row>
    <row r="52" spans="2:6" ht="165">
      <c r="B52" s="30" t="s">
        <v>1149</v>
      </c>
      <c r="C52" s="31" t="s">
        <v>79</v>
      </c>
      <c r="D52" s="40" t="s">
        <v>16</v>
      </c>
      <c r="E52" s="32" t="s">
        <v>1355</v>
      </c>
      <c r="F52" s="41" t="s">
        <v>80</v>
      </c>
    </row>
    <row r="53" spans="2:6" ht="15.6" customHeight="1">
      <c r="B53" s="21" t="s">
        <v>1425</v>
      </c>
      <c r="C53" s="22"/>
      <c r="D53" s="38"/>
      <c r="E53" s="35"/>
      <c r="F53" s="44"/>
    </row>
    <row r="54" spans="2:6" ht="60">
      <c r="B54" s="30" t="s">
        <v>1150</v>
      </c>
      <c r="C54" s="31" t="s">
        <v>44</v>
      </c>
      <c r="D54" s="40" t="s">
        <v>6</v>
      </c>
      <c r="E54" s="32" t="s">
        <v>1479</v>
      </c>
      <c r="F54" s="41" t="s">
        <v>8</v>
      </c>
    </row>
    <row r="55" spans="2:6" ht="45">
      <c r="B55" s="30" t="s">
        <v>1151</v>
      </c>
      <c r="C55" s="31" t="s">
        <v>1247</v>
      </c>
      <c r="D55" s="40" t="s">
        <v>6</v>
      </c>
      <c r="E55" s="32" t="s">
        <v>1227</v>
      </c>
      <c r="F55" s="41" t="s">
        <v>8</v>
      </c>
    </row>
    <row r="56" spans="2:6">
      <c r="B56" s="21" t="s">
        <v>1426</v>
      </c>
      <c r="C56" s="22"/>
      <c r="D56" s="38"/>
      <c r="E56" s="35"/>
      <c r="F56" s="44"/>
    </row>
    <row r="57" spans="2:6" ht="45">
      <c r="B57" s="30" t="s">
        <v>1152</v>
      </c>
      <c r="C57" s="31" t="s">
        <v>44</v>
      </c>
      <c r="D57" s="40" t="s">
        <v>6</v>
      </c>
      <c r="E57" s="32" t="s">
        <v>1228</v>
      </c>
      <c r="F57" s="41" t="s">
        <v>8</v>
      </c>
    </row>
    <row r="58" spans="2:6" ht="30">
      <c r="B58" s="30" t="s">
        <v>1153</v>
      </c>
      <c r="C58" s="31" t="s">
        <v>81</v>
      </c>
      <c r="D58" s="40" t="s">
        <v>6</v>
      </c>
      <c r="E58" s="32" t="s">
        <v>82</v>
      </c>
      <c r="F58" s="41" t="s">
        <v>8</v>
      </c>
    </row>
    <row r="59" spans="2:6">
      <c r="B59" s="21" t="s">
        <v>1427</v>
      </c>
      <c r="C59" s="22"/>
      <c r="D59" s="38"/>
      <c r="E59" s="35"/>
      <c r="F59" s="44"/>
    </row>
    <row r="60" spans="2:6" ht="45">
      <c r="B60" s="30" t="s">
        <v>1154</v>
      </c>
      <c r="C60" s="31" t="s">
        <v>44</v>
      </c>
      <c r="D60" s="40" t="s">
        <v>6</v>
      </c>
      <c r="E60" s="32" t="s">
        <v>1480</v>
      </c>
      <c r="F60" s="41" t="s">
        <v>8</v>
      </c>
    </row>
    <row r="61" spans="2:6" ht="30">
      <c r="B61" s="30" t="s">
        <v>1155</v>
      </c>
      <c r="C61" s="31" t="s">
        <v>83</v>
      </c>
      <c r="D61" s="40" t="s">
        <v>6</v>
      </c>
      <c r="E61" s="32" t="s">
        <v>1481</v>
      </c>
      <c r="F61" s="41" t="s">
        <v>8</v>
      </c>
    </row>
    <row r="62" spans="2:6" ht="45">
      <c r="B62" s="30" t="s">
        <v>1156</v>
      </c>
      <c r="C62" s="31" t="s">
        <v>51</v>
      </c>
      <c r="D62" s="40" t="s">
        <v>52</v>
      </c>
      <c r="E62" s="32" t="s">
        <v>1482</v>
      </c>
      <c r="F62" s="41" t="s">
        <v>8</v>
      </c>
    </row>
    <row r="63" spans="2:6">
      <c r="B63" s="21" t="s">
        <v>1428</v>
      </c>
      <c r="C63" s="22"/>
      <c r="D63" s="38"/>
      <c r="E63" s="35"/>
      <c r="F63" s="44"/>
    </row>
    <row r="64" spans="2:6" ht="30">
      <c r="B64" s="30" t="s">
        <v>1157</v>
      </c>
      <c r="C64" s="31" t="s">
        <v>44</v>
      </c>
      <c r="D64" s="40" t="s">
        <v>6</v>
      </c>
      <c r="E64" s="32" t="s">
        <v>1483</v>
      </c>
      <c r="F64" s="41" t="s">
        <v>8</v>
      </c>
    </row>
    <row r="65" spans="2:6" ht="45">
      <c r="B65" s="30" t="s">
        <v>1158</v>
      </c>
      <c r="C65" s="31" t="s">
        <v>84</v>
      </c>
      <c r="D65" s="40" t="s">
        <v>6</v>
      </c>
      <c r="E65" s="32" t="s">
        <v>1484</v>
      </c>
      <c r="F65" s="41" t="s">
        <v>8</v>
      </c>
    </row>
    <row r="66" spans="2:6">
      <c r="B66" s="21" t="s">
        <v>1429</v>
      </c>
      <c r="C66" s="22"/>
      <c r="D66" s="38"/>
      <c r="E66" s="35"/>
      <c r="F66" s="44"/>
    </row>
    <row r="67" spans="2:6" ht="45">
      <c r="B67" s="30" t="s">
        <v>1159</v>
      </c>
      <c r="C67" s="31" t="s">
        <v>44</v>
      </c>
      <c r="D67" s="40" t="s">
        <v>6</v>
      </c>
      <c r="E67" s="32" t="s">
        <v>1485</v>
      </c>
      <c r="F67" s="41" t="s">
        <v>8</v>
      </c>
    </row>
    <row r="68" spans="2:6" ht="30">
      <c r="B68" s="30" t="s">
        <v>1160</v>
      </c>
      <c r="C68" s="31" t="s">
        <v>49</v>
      </c>
      <c r="D68" s="40" t="s">
        <v>6</v>
      </c>
      <c r="E68" s="32" t="s">
        <v>85</v>
      </c>
      <c r="F68" s="41" t="s">
        <v>8</v>
      </c>
    </row>
    <row r="69" spans="2:6">
      <c r="B69" s="30" t="s">
        <v>1161</v>
      </c>
      <c r="C69" s="31" t="s">
        <v>86</v>
      </c>
      <c r="D69" s="40" t="s">
        <v>16</v>
      </c>
      <c r="E69" s="32" t="s">
        <v>1103</v>
      </c>
      <c r="F69" s="41" t="s">
        <v>8</v>
      </c>
    </row>
    <row r="70" spans="2:6" ht="60">
      <c r="B70" s="30" t="s">
        <v>1162</v>
      </c>
      <c r="C70" s="31" t="s">
        <v>38</v>
      </c>
      <c r="D70" s="40" t="s">
        <v>6</v>
      </c>
      <c r="E70" s="32" t="s">
        <v>1229</v>
      </c>
      <c r="F70" s="41" t="s">
        <v>1252</v>
      </c>
    </row>
    <row r="71" spans="2:6">
      <c r="B71" s="21" t="s">
        <v>1430</v>
      </c>
      <c r="C71" s="22"/>
      <c r="D71" s="38"/>
      <c r="E71" s="35"/>
      <c r="F71" s="44"/>
    </row>
    <row r="72" spans="2:6" ht="90">
      <c r="B72" s="30" t="s">
        <v>1163</v>
      </c>
      <c r="C72" s="31" t="s">
        <v>1447</v>
      </c>
      <c r="D72" s="40" t="s">
        <v>6</v>
      </c>
      <c r="E72" s="34" t="s">
        <v>1486</v>
      </c>
      <c r="F72" s="39" t="s">
        <v>8</v>
      </c>
    </row>
    <row r="73" spans="2:6" ht="300">
      <c r="B73" s="30" t="s">
        <v>1164</v>
      </c>
      <c r="C73" s="31" t="s">
        <v>51</v>
      </c>
      <c r="D73" s="40" t="s">
        <v>52</v>
      </c>
      <c r="E73" s="34" t="s">
        <v>1448</v>
      </c>
      <c r="F73" s="40" t="s">
        <v>8</v>
      </c>
    </row>
    <row r="74" spans="2:6">
      <c r="B74" s="30" t="s">
        <v>1165</v>
      </c>
      <c r="C74" s="31" t="s">
        <v>1437</v>
      </c>
      <c r="D74" s="40" t="s">
        <v>6</v>
      </c>
      <c r="E74" s="34" t="s">
        <v>1449</v>
      </c>
      <c r="F74" s="40" t="s">
        <v>8</v>
      </c>
    </row>
    <row r="75" spans="2:6" ht="210">
      <c r="B75" s="30" t="s">
        <v>1166</v>
      </c>
      <c r="C75" s="31" t="s">
        <v>1487</v>
      </c>
      <c r="D75" s="40" t="s">
        <v>52</v>
      </c>
      <c r="E75" s="34" t="s">
        <v>1450</v>
      </c>
      <c r="F75" s="40" t="s">
        <v>8</v>
      </c>
    </row>
    <row r="76" spans="2:6" ht="30">
      <c r="B76" s="30" t="s">
        <v>1167</v>
      </c>
      <c r="C76" s="31" t="s">
        <v>87</v>
      </c>
      <c r="D76" s="40" t="s">
        <v>6</v>
      </c>
      <c r="E76" s="34" t="s">
        <v>1451</v>
      </c>
      <c r="F76" s="41" t="s">
        <v>8</v>
      </c>
    </row>
    <row r="77" spans="2:6" ht="45">
      <c r="B77" s="30" t="s">
        <v>1168</v>
      </c>
      <c r="C77" s="31" t="s">
        <v>1439</v>
      </c>
      <c r="D77" s="40" t="s">
        <v>6</v>
      </c>
      <c r="E77" s="34" t="s">
        <v>1452</v>
      </c>
      <c r="F77" s="41" t="s">
        <v>8</v>
      </c>
    </row>
    <row r="78" spans="2:6" ht="60">
      <c r="B78" s="30" t="s">
        <v>1169</v>
      </c>
      <c r="C78" s="31" t="s">
        <v>88</v>
      </c>
      <c r="D78" s="40" t="s">
        <v>16</v>
      </c>
      <c r="E78" s="34" t="s">
        <v>1453</v>
      </c>
      <c r="F78" s="41" t="s">
        <v>8</v>
      </c>
    </row>
    <row r="79" spans="2:6" ht="30">
      <c r="B79" s="30" t="s">
        <v>1170</v>
      </c>
      <c r="C79" s="31" t="s">
        <v>89</v>
      </c>
      <c r="D79" s="40" t="s">
        <v>13</v>
      </c>
      <c r="E79" s="34" t="s">
        <v>1454</v>
      </c>
      <c r="F79" s="41" t="s">
        <v>8</v>
      </c>
    </row>
    <row r="80" spans="2:6" ht="60">
      <c r="B80" s="30" t="s">
        <v>1171</v>
      </c>
      <c r="C80" s="31" t="s">
        <v>1253</v>
      </c>
      <c r="D80" s="40" t="s">
        <v>33</v>
      </c>
      <c r="E80" s="34" t="s">
        <v>1455</v>
      </c>
      <c r="F80" s="41" t="s">
        <v>1456</v>
      </c>
    </row>
    <row r="81" spans="2:6" ht="45">
      <c r="B81" s="30" t="s">
        <v>1457</v>
      </c>
      <c r="C81" s="31" t="s">
        <v>1441</v>
      </c>
      <c r="D81" s="40" t="s">
        <v>35</v>
      </c>
      <c r="E81" s="34" t="s">
        <v>1458</v>
      </c>
      <c r="F81" s="41" t="s">
        <v>90</v>
      </c>
    </row>
    <row r="82" spans="2:6" ht="90">
      <c r="B82" s="30" t="s">
        <v>1443</v>
      </c>
      <c r="C82" s="31" t="s">
        <v>91</v>
      </c>
      <c r="D82" s="40" t="s">
        <v>6</v>
      </c>
      <c r="E82" s="34" t="s">
        <v>1459</v>
      </c>
      <c r="F82" s="41" t="s">
        <v>92</v>
      </c>
    </row>
    <row r="83" spans="2:6" ht="105">
      <c r="B83" s="30" t="s">
        <v>1460</v>
      </c>
      <c r="C83" s="31" t="s">
        <v>93</v>
      </c>
      <c r="D83" s="40" t="s">
        <v>52</v>
      </c>
      <c r="E83" s="34" t="s">
        <v>1461</v>
      </c>
      <c r="F83" s="41" t="s">
        <v>92</v>
      </c>
    </row>
    <row r="84" spans="2:6">
      <c r="B84" s="113" t="s">
        <v>1431</v>
      </c>
      <c r="C84" s="114"/>
      <c r="D84" s="38"/>
      <c r="E84" s="35"/>
      <c r="F84" s="44"/>
    </row>
    <row r="85" spans="2:6">
      <c r="B85" s="30" t="s">
        <v>1172</v>
      </c>
      <c r="C85" s="31" t="s">
        <v>44</v>
      </c>
      <c r="D85" s="40" t="s">
        <v>6</v>
      </c>
      <c r="E85" s="34" t="s">
        <v>1225</v>
      </c>
      <c r="F85" s="39" t="s">
        <v>8</v>
      </c>
    </row>
    <row r="86" spans="2:6">
      <c r="B86" s="30" t="s">
        <v>1173</v>
      </c>
      <c r="C86" s="31" t="s">
        <v>54</v>
      </c>
      <c r="D86" s="40" t="s">
        <v>16</v>
      </c>
      <c r="E86" s="34" t="s">
        <v>55</v>
      </c>
      <c r="F86" s="40" t="s">
        <v>8</v>
      </c>
    </row>
    <row r="87" spans="2:6">
      <c r="B87" s="30" t="s">
        <v>1174</v>
      </c>
      <c r="C87" s="31" t="s">
        <v>50</v>
      </c>
      <c r="D87" s="40" t="s">
        <v>6</v>
      </c>
      <c r="E87" s="34" t="s">
        <v>1230</v>
      </c>
      <c r="F87" s="46" t="s">
        <v>8</v>
      </c>
    </row>
    <row r="88" spans="2:6">
      <c r="B88" s="30" t="s">
        <v>1175</v>
      </c>
      <c r="C88" s="31" t="s">
        <v>51</v>
      </c>
      <c r="D88" s="40" t="s">
        <v>52</v>
      </c>
      <c r="E88" s="34" t="s">
        <v>1231</v>
      </c>
      <c r="F88" s="46" t="s">
        <v>8</v>
      </c>
    </row>
    <row r="89" spans="2:6" ht="120">
      <c r="B89" s="30" t="s">
        <v>1176</v>
      </c>
      <c r="C89" s="31" t="s">
        <v>94</v>
      </c>
      <c r="D89" s="40" t="s">
        <v>63</v>
      </c>
      <c r="E89" s="34" t="s">
        <v>1488</v>
      </c>
      <c r="F89" s="46" t="s">
        <v>8</v>
      </c>
    </row>
    <row r="90" spans="2:6" ht="180">
      <c r="B90" s="30" t="s">
        <v>1177</v>
      </c>
      <c r="C90" s="31" t="s">
        <v>95</v>
      </c>
      <c r="D90" s="40" t="s">
        <v>6</v>
      </c>
      <c r="E90" s="34" t="s">
        <v>1489</v>
      </c>
      <c r="F90" s="45" t="s">
        <v>1691</v>
      </c>
    </row>
    <row r="91" spans="2:6" ht="210">
      <c r="B91" s="30" t="s">
        <v>1178</v>
      </c>
      <c r="C91" s="31" t="s">
        <v>96</v>
      </c>
      <c r="D91" s="40" t="s">
        <v>52</v>
      </c>
      <c r="E91" s="34" t="s">
        <v>1490</v>
      </c>
      <c r="F91" s="45" t="s">
        <v>1691</v>
      </c>
    </row>
    <row r="92" spans="2:6">
      <c r="B92" s="21" t="s">
        <v>1432</v>
      </c>
      <c r="C92" s="22"/>
      <c r="D92" s="38"/>
      <c r="E92" s="35"/>
      <c r="F92" s="44"/>
    </row>
    <row r="93" spans="2:6" ht="165">
      <c r="B93" s="30" t="s">
        <v>1179</v>
      </c>
      <c r="C93" s="31" t="s">
        <v>97</v>
      </c>
      <c r="D93" s="40" t="s">
        <v>52</v>
      </c>
      <c r="E93" s="34" t="s">
        <v>1232</v>
      </c>
      <c r="F93" s="39" t="s">
        <v>8</v>
      </c>
    </row>
    <row r="94" spans="2:6" ht="45">
      <c r="B94" s="30" t="s">
        <v>1180</v>
      </c>
      <c r="C94" s="31" t="s">
        <v>98</v>
      </c>
      <c r="D94" s="40" t="s">
        <v>16</v>
      </c>
      <c r="E94" s="34" t="s">
        <v>99</v>
      </c>
      <c r="F94" s="39" t="s">
        <v>8</v>
      </c>
    </row>
    <row r="95" spans="2:6">
      <c r="B95" s="30" t="s">
        <v>1181</v>
      </c>
      <c r="C95" s="31" t="s">
        <v>100</v>
      </c>
      <c r="D95" s="40" t="s">
        <v>6</v>
      </c>
      <c r="E95" s="34" t="s">
        <v>101</v>
      </c>
      <c r="F95" s="39" t="s">
        <v>8</v>
      </c>
    </row>
    <row r="96" spans="2:6" ht="45">
      <c r="B96" s="30" t="s">
        <v>1182</v>
      </c>
      <c r="C96" s="31" t="s">
        <v>102</v>
      </c>
      <c r="D96" s="40" t="s">
        <v>6</v>
      </c>
      <c r="E96" s="34" t="s">
        <v>1233</v>
      </c>
      <c r="F96" s="39" t="s">
        <v>8</v>
      </c>
    </row>
    <row r="97" spans="2:6" ht="45">
      <c r="B97" s="30" t="s">
        <v>1688</v>
      </c>
      <c r="C97" s="31" t="s">
        <v>103</v>
      </c>
      <c r="D97" s="40" t="s">
        <v>16</v>
      </c>
      <c r="E97" s="34" t="s">
        <v>1491</v>
      </c>
      <c r="F97" s="39" t="s">
        <v>8</v>
      </c>
    </row>
    <row r="98" spans="2:6" ht="30">
      <c r="B98" s="30" t="s">
        <v>1183</v>
      </c>
      <c r="C98" s="31" t="s">
        <v>104</v>
      </c>
      <c r="D98" s="40" t="s">
        <v>6</v>
      </c>
      <c r="E98" s="34" t="s">
        <v>105</v>
      </c>
      <c r="F98" s="39" t="s">
        <v>106</v>
      </c>
    </row>
    <row r="99" spans="2:6" ht="75">
      <c r="B99" s="30" t="s">
        <v>1184</v>
      </c>
      <c r="C99" s="31" t="s">
        <v>107</v>
      </c>
      <c r="D99" s="40" t="s">
        <v>21</v>
      </c>
      <c r="E99" s="34" t="s">
        <v>108</v>
      </c>
      <c r="F99" s="39" t="s">
        <v>8</v>
      </c>
    </row>
    <row r="100" spans="2:6" ht="30">
      <c r="B100" s="30" t="s">
        <v>1185</v>
      </c>
      <c r="C100" s="31" t="s">
        <v>109</v>
      </c>
      <c r="D100" s="40" t="s">
        <v>63</v>
      </c>
      <c r="E100" s="34" t="s">
        <v>110</v>
      </c>
      <c r="F100" s="39" t="s">
        <v>11</v>
      </c>
    </row>
    <row r="101" spans="2:6" ht="30">
      <c r="B101" s="30" t="s">
        <v>1186</v>
      </c>
      <c r="C101" s="31" t="s">
        <v>111</v>
      </c>
      <c r="D101" s="40" t="s">
        <v>63</v>
      </c>
      <c r="E101" s="34" t="s">
        <v>112</v>
      </c>
      <c r="F101" s="39" t="s">
        <v>11</v>
      </c>
    </row>
    <row r="102" spans="2:6" ht="45">
      <c r="B102" s="30" t="s">
        <v>1187</v>
      </c>
      <c r="C102" s="31" t="s">
        <v>113</v>
      </c>
      <c r="D102" s="40" t="s">
        <v>16</v>
      </c>
      <c r="E102" s="34" t="s">
        <v>1492</v>
      </c>
      <c r="F102" s="39" t="s">
        <v>11</v>
      </c>
    </row>
    <row r="103" spans="2:6">
      <c r="B103" s="21" t="s">
        <v>1433</v>
      </c>
      <c r="C103" s="24"/>
      <c r="D103" s="42"/>
      <c r="E103" s="36"/>
      <c r="F103" s="44"/>
    </row>
    <row r="104" spans="2:6">
      <c r="B104" s="30" t="s">
        <v>1188</v>
      </c>
      <c r="C104" s="31" t="s">
        <v>44</v>
      </c>
      <c r="D104" s="40" t="s">
        <v>6</v>
      </c>
      <c r="E104" s="34" t="s">
        <v>1225</v>
      </c>
      <c r="F104" s="39" t="s">
        <v>11</v>
      </c>
    </row>
    <row r="105" spans="2:6">
      <c r="B105" s="30" t="s">
        <v>1189</v>
      </c>
      <c r="C105" s="31" t="s">
        <v>50</v>
      </c>
      <c r="D105" s="40" t="s">
        <v>6</v>
      </c>
      <c r="E105" s="34" t="s">
        <v>1230</v>
      </c>
      <c r="F105" s="39" t="s">
        <v>11</v>
      </c>
    </row>
    <row r="106" spans="2:6">
      <c r="B106" s="30" t="s">
        <v>1190</v>
      </c>
      <c r="C106" s="31" t="s">
        <v>51</v>
      </c>
      <c r="D106" s="40" t="s">
        <v>52</v>
      </c>
      <c r="E106" s="34" t="s">
        <v>1231</v>
      </c>
      <c r="F106" s="39" t="s">
        <v>11</v>
      </c>
    </row>
    <row r="107" spans="2:6">
      <c r="B107" s="30" t="s">
        <v>1191</v>
      </c>
      <c r="C107" s="31" t="s">
        <v>54</v>
      </c>
      <c r="D107" s="40" t="s">
        <v>16</v>
      </c>
      <c r="E107" s="34" t="s">
        <v>55</v>
      </c>
      <c r="F107" s="39" t="s">
        <v>11</v>
      </c>
    </row>
    <row r="108" spans="2:6" ht="60">
      <c r="B108" s="30" t="s">
        <v>1192</v>
      </c>
      <c r="C108" s="31" t="s">
        <v>114</v>
      </c>
      <c r="D108" s="40" t="s">
        <v>16</v>
      </c>
      <c r="E108" s="34" t="s">
        <v>1493</v>
      </c>
      <c r="F108" s="39" t="s">
        <v>11</v>
      </c>
    </row>
    <row r="109" spans="2:6" ht="60">
      <c r="B109" s="30" t="s">
        <v>1193</v>
      </c>
      <c r="C109" s="31" t="s">
        <v>115</v>
      </c>
      <c r="D109" s="40" t="s">
        <v>16</v>
      </c>
      <c r="E109" s="34" t="s">
        <v>1105</v>
      </c>
      <c r="F109" s="47" t="s">
        <v>1257</v>
      </c>
    </row>
    <row r="110" spans="2:6" ht="285">
      <c r="B110" s="30" t="s">
        <v>1194</v>
      </c>
      <c r="C110" s="31" t="s">
        <v>116</v>
      </c>
      <c r="D110" s="40" t="s">
        <v>21</v>
      </c>
      <c r="E110" s="34" t="s">
        <v>117</v>
      </c>
      <c r="F110" s="39" t="s">
        <v>11</v>
      </c>
    </row>
    <row r="111" spans="2:6" ht="30">
      <c r="B111" s="30" t="s">
        <v>1195</v>
      </c>
      <c r="C111" s="31" t="s">
        <v>118</v>
      </c>
      <c r="D111" s="40" t="s">
        <v>73</v>
      </c>
      <c r="E111" s="34" t="s">
        <v>1494</v>
      </c>
      <c r="F111" s="39" t="s">
        <v>11</v>
      </c>
    </row>
    <row r="112" spans="2:6" ht="45">
      <c r="B112" s="30" t="s">
        <v>1196</v>
      </c>
      <c r="C112" s="31" t="s">
        <v>119</v>
      </c>
      <c r="D112" s="40" t="s">
        <v>16</v>
      </c>
      <c r="E112" s="34" t="s">
        <v>1104</v>
      </c>
      <c r="F112" s="39" t="s">
        <v>11</v>
      </c>
    </row>
    <row r="113" spans="2:6" ht="30">
      <c r="B113" s="30" t="s">
        <v>1197</v>
      </c>
      <c r="C113" s="31" t="s">
        <v>120</v>
      </c>
      <c r="D113" s="40" t="s">
        <v>16</v>
      </c>
      <c r="E113" s="34" t="s">
        <v>1495</v>
      </c>
      <c r="F113" s="39" t="s">
        <v>11</v>
      </c>
    </row>
    <row r="114" spans="2:6" ht="30">
      <c r="B114" s="30" t="s">
        <v>1198</v>
      </c>
      <c r="C114" s="31" t="s">
        <v>121</v>
      </c>
      <c r="D114" s="40" t="s">
        <v>16</v>
      </c>
      <c r="E114" s="34" t="s">
        <v>1496</v>
      </c>
      <c r="F114" s="40" t="s">
        <v>11</v>
      </c>
    </row>
    <row r="115" spans="2:6">
      <c r="B115" s="30" t="s">
        <v>1199</v>
      </c>
      <c r="C115" s="31" t="s">
        <v>122</v>
      </c>
      <c r="D115" s="40" t="s">
        <v>6</v>
      </c>
      <c r="E115" s="34" t="s">
        <v>1234</v>
      </c>
      <c r="F115" s="40" t="s">
        <v>106</v>
      </c>
    </row>
    <row r="116" spans="2:6">
      <c r="B116" s="25" t="s">
        <v>1434</v>
      </c>
      <c r="C116" s="26"/>
      <c r="D116" s="43"/>
      <c r="E116" s="27"/>
      <c r="F116" s="44"/>
    </row>
    <row r="117" spans="2:6">
      <c r="B117" s="218" t="s">
        <v>1508</v>
      </c>
      <c r="C117" s="219"/>
      <c r="D117" s="219"/>
      <c r="E117" s="219"/>
      <c r="F117" s="220"/>
    </row>
    <row r="118" spans="2:6">
      <c r="B118" s="221"/>
      <c r="C118" s="222"/>
      <c r="D118" s="222"/>
      <c r="E118" s="222"/>
      <c r="F118" s="223"/>
    </row>
    <row r="119" spans="2:6">
      <c r="B119" s="224"/>
      <c r="C119" s="225"/>
      <c r="D119" s="225"/>
      <c r="E119" s="225"/>
      <c r="F119" s="226"/>
    </row>
    <row r="120" spans="2:6"/>
    <row r="121" spans="2:6"/>
    <row r="122" spans="2:6"/>
    <row r="123" spans="2:6"/>
    <row r="124" spans="2:6"/>
  </sheetData>
  <mergeCells count="6">
    <mergeCell ref="B117:F119"/>
    <mergeCell ref="B2:B3"/>
    <mergeCell ref="C2:C3"/>
    <mergeCell ref="D2:D3"/>
    <mergeCell ref="E2:E3"/>
    <mergeCell ref="F2:F3"/>
  </mergeCells>
  <conditionalFormatting sqref="B117">
    <cfRule type="containsText" dxfId="20" priority="1" operator="containsText" text="Optional">
      <formula>NOT(ISERROR(SEARCH("Optional",B117)))</formula>
    </cfRule>
    <cfRule type="containsText" dxfId="19" priority="2" stopIfTrue="1" operator="containsText" text="Mandatory i">
      <formula>NOT(ISERROR(SEARCH("Mandatory i",B117)))</formula>
    </cfRule>
  </conditionalFormatting>
  <conditionalFormatting sqref="F1:F116 F120:F1048576">
    <cfRule type="containsText" dxfId="17" priority="4" operator="containsText" text="Optional">
      <formula>NOT(ISERROR(SEARCH("Optional",F1)))</formula>
    </cfRule>
    <cfRule type="containsText" dxfId="16" priority="5" stopIfTrue="1" operator="containsText" text="Mandatory i">
      <formula>NOT(ISERROR(SEARCH("Mandatory i",F1)))</formula>
    </cfRule>
  </conditionalFormatting>
  <hyperlinks>
    <hyperlink ref="A1" r:id="rId1" display="https://fund-xp.lu/" xr:uid="{3EEB3A24-8F74-41A1-BFFD-46C4531FEA69}"/>
  </hyperlinks>
  <pageMargins left="0.7" right="0.7" top="0.75" bottom="0.75" header="0.3" footer="0.3"/>
  <pageSetup paperSize="9" orientation="portrait" r:id="rId2"/>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extLst>
    <ext xmlns:x14="http://schemas.microsoft.com/office/spreadsheetml/2009/9/main" uri="{78C0D931-6437-407d-A8EE-F0AAD7539E65}">
      <x14:conditionalFormattings>
        <x14:conditionalFormatting xmlns:xm="http://schemas.microsoft.com/office/excel/2006/main">
          <x14:cfRule type="containsText" priority="3" operator="containsText" id="{1A9CB91B-6F42-4B53-B8FD-ECDC504D585D}">
            <xm:f>NOT(ISERROR(SEARCH("Mandatory",B117)))</xm:f>
            <xm:f>"Mandatory"</xm:f>
            <x14:dxf>
              <font>
                <b/>
                <i val="0"/>
                <color rgb="FFFFC107"/>
              </font>
              <fill>
                <patternFill>
                  <bgColor rgb="FFDC4C64"/>
                </patternFill>
              </fill>
            </x14:dxf>
          </x14:cfRule>
          <xm:sqref>B117</xm:sqref>
        </x14:conditionalFormatting>
        <x14:conditionalFormatting xmlns:xm="http://schemas.microsoft.com/office/excel/2006/main">
          <x14:cfRule type="containsText" priority="6" operator="containsText" id="{DAD399C6-ED41-4064-B6AB-DC617B161B99}">
            <xm:f>NOT(ISERROR(SEARCH("Mandatory",F1)))</xm:f>
            <xm:f>"Mandatory"</xm:f>
            <x14:dxf>
              <font>
                <b/>
                <i val="0"/>
                <color rgb="FFFFC107"/>
              </font>
              <fill>
                <patternFill>
                  <bgColor rgb="FFDC4C64"/>
                </patternFill>
              </fill>
            </x14:dxf>
          </x14:cfRule>
          <xm:sqref>F1:F116 F120:F1048576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A4E7F-77E1-432D-9DFA-9CC2226A2BA7}">
  <sheetPr codeName="Sheet19">
    <tabColor rgb="FF71B0AA"/>
  </sheetPr>
  <dimension ref="A1"/>
  <sheetViews>
    <sheetView showGridLines="0" zoomScale="115" zoomScaleNormal="115" workbookViewId="0">
      <selection activeCell="AL29" sqref="AL29"/>
    </sheetView>
  </sheetViews>
  <sheetFormatPr defaultRowHeight="1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85837-58CA-4C58-B2DA-169A8E17DF34}">
  <sheetPr codeName="Sheet20">
    <tabColor rgb="FF005C4D"/>
  </sheetPr>
  <dimension ref="A1:I33"/>
  <sheetViews>
    <sheetView showGridLines="0" workbookViewId="0">
      <selection activeCell="G6" sqref="G6"/>
    </sheetView>
  </sheetViews>
  <sheetFormatPr defaultColWidth="0" defaultRowHeight="16.5" zeroHeight="1"/>
  <cols>
    <col min="1" max="1" width="15.140625" style="59" customWidth="1"/>
    <col min="2" max="2" width="69" style="63" bestFit="1" customWidth="1"/>
    <col min="3" max="3" width="42.42578125" style="63" bestFit="1" customWidth="1"/>
    <col min="4" max="4" width="26.5703125" style="63" bestFit="1" customWidth="1"/>
    <col min="5" max="5" width="41" style="63" bestFit="1" customWidth="1"/>
    <col min="6" max="6" width="26.7109375" style="63" bestFit="1" customWidth="1"/>
    <col min="7" max="7" width="27.140625" style="63" bestFit="1" customWidth="1"/>
    <col min="8" max="8" width="11.85546875" style="63" bestFit="1" customWidth="1"/>
    <col min="9" max="9" width="45.140625" style="60" customWidth="1"/>
    <col min="10" max="16384" width="5.7109375" style="59" hidden="1"/>
  </cols>
  <sheetData>
    <row r="1" spans="1:8" ht="79.5" customHeight="1">
      <c r="A1" s="57" t="e" vm="2">
        <v>#VALUE!</v>
      </c>
      <c r="B1" s="62"/>
      <c r="C1" s="62"/>
      <c r="D1" s="62"/>
      <c r="E1" s="62"/>
      <c r="F1" s="62"/>
      <c r="G1" s="62"/>
    </row>
    <row r="2" spans="1:8">
      <c r="A2" s="58"/>
      <c r="B2" s="64" t="s">
        <v>1239</v>
      </c>
      <c r="C2" s="65"/>
      <c r="D2" s="65"/>
      <c r="E2" s="65"/>
      <c r="F2" s="65"/>
      <c r="G2" s="65"/>
      <c r="H2" s="65"/>
    </row>
    <row r="3" spans="1:8" ht="3" customHeight="1" thickBot="1">
      <c r="A3" s="58"/>
      <c r="B3" s="62"/>
      <c r="C3" s="62"/>
      <c r="D3" s="62"/>
      <c r="E3" s="62"/>
      <c r="F3" s="62"/>
      <c r="G3" s="62"/>
    </row>
    <row r="4" spans="1:8" ht="17.25" thickTop="1">
      <c r="A4" s="58"/>
      <c r="B4" s="66" t="s">
        <v>1304</v>
      </c>
      <c r="C4" s="67" t="s">
        <v>1305</v>
      </c>
      <c r="D4" s="67" t="s">
        <v>1306</v>
      </c>
      <c r="E4" s="67" t="s">
        <v>1307</v>
      </c>
      <c r="F4" s="67" t="s">
        <v>1348</v>
      </c>
      <c r="G4" s="67" t="s">
        <v>1349</v>
      </c>
      <c r="H4" s="68"/>
    </row>
    <row r="5" spans="1:8">
      <c r="A5" s="61"/>
      <c r="B5" s="69" t="s">
        <v>5</v>
      </c>
      <c r="C5" s="70" t="s">
        <v>9</v>
      </c>
      <c r="D5" s="70" t="s">
        <v>1303</v>
      </c>
      <c r="E5" s="70" t="s">
        <v>15</v>
      </c>
      <c r="F5" s="70" t="s">
        <v>17</v>
      </c>
      <c r="G5" s="70" t="s">
        <v>20</v>
      </c>
      <c r="H5" s="71" t="s">
        <v>1259</v>
      </c>
    </row>
    <row r="6" spans="1:8" ht="49.5">
      <c r="A6" s="61"/>
      <c r="B6" s="168"/>
      <c r="C6" s="169"/>
      <c r="D6" s="169"/>
      <c r="E6" s="170"/>
      <c r="F6" s="169"/>
      <c r="G6" s="171"/>
      <c r="H6" s="172" t="s">
        <v>1991</v>
      </c>
    </row>
    <row r="7" spans="1:8" ht="17.25" thickBot="1">
      <c r="B7" s="72">
        <f>SUBTOTAL(103,B_01.01Table[LEI of the entity maintaining the register of information])</f>
        <v>0</v>
      </c>
      <c r="C7" s="73"/>
      <c r="D7" s="73"/>
      <c r="E7" s="73"/>
      <c r="F7" s="73"/>
      <c r="G7" s="73"/>
      <c r="H7" s="74">
        <f>SUBTOTAL(103,B_01.01Table[Errors])</f>
        <v>1</v>
      </c>
    </row>
    <row r="8" spans="1:8" ht="17.25" thickTop="1">
      <c r="B8" s="75"/>
      <c r="G8" s="76"/>
      <c r="H8" s="76"/>
    </row>
    <row r="9" spans="1:8">
      <c r="B9" s="77" t="s">
        <v>1299</v>
      </c>
      <c r="G9" s="76"/>
      <c r="H9" s="76"/>
    </row>
    <row r="10" spans="1:8">
      <c r="G10" s="76"/>
      <c r="H10" s="76"/>
    </row>
    <row r="11" spans="1:8">
      <c r="B11" s="63" t="s">
        <v>1308</v>
      </c>
      <c r="G11" s="76"/>
      <c r="H11" s="76"/>
    </row>
    <row r="12" spans="1:8">
      <c r="G12" s="76"/>
      <c r="H12" s="76"/>
    </row>
    <row r="13" spans="1:8" hidden="1">
      <c r="G13" s="76"/>
      <c r="H13" s="76"/>
    </row>
    <row r="14" spans="1:8" hidden="1">
      <c r="G14" s="76"/>
      <c r="H14" s="76"/>
    </row>
    <row r="15" spans="1:8" hidden="1">
      <c r="G15" s="76"/>
      <c r="H15" s="76"/>
    </row>
    <row r="16" spans="1:8" hidden="1">
      <c r="G16" s="76"/>
      <c r="H16" s="76"/>
    </row>
    <row r="17" spans="7:8" hidden="1">
      <c r="G17" s="76"/>
      <c r="H17" s="76"/>
    </row>
    <row r="18" spans="7:8" hidden="1">
      <c r="G18" s="76"/>
      <c r="H18" s="76"/>
    </row>
    <row r="19" spans="7:8" hidden="1">
      <c r="G19" s="76"/>
      <c r="H19" s="76"/>
    </row>
    <row r="20" spans="7:8" hidden="1">
      <c r="G20" s="76"/>
      <c r="H20" s="76"/>
    </row>
    <row r="21" spans="7:8" hidden="1">
      <c r="G21" s="76"/>
      <c r="H21" s="76"/>
    </row>
    <row r="22" spans="7:8" hidden="1">
      <c r="G22" s="76"/>
      <c r="H22" s="76"/>
    </row>
    <row r="23" spans="7:8" hidden="1">
      <c r="G23" s="76"/>
      <c r="H23" s="76"/>
    </row>
    <row r="24" spans="7:8" hidden="1">
      <c r="G24" s="76"/>
      <c r="H24" s="76"/>
    </row>
    <row r="25" spans="7:8" hidden="1">
      <c r="G25" s="76"/>
      <c r="H25" s="76"/>
    </row>
    <row r="26" spans="7:8" hidden="1">
      <c r="G26" s="76"/>
      <c r="H26" s="76"/>
    </row>
    <row r="27" spans="7:8" hidden="1">
      <c r="G27" s="76"/>
      <c r="H27" s="76"/>
    </row>
    <row r="28" spans="7:8" hidden="1">
      <c r="G28" s="76"/>
      <c r="H28" s="76"/>
    </row>
    <row r="29" spans="7:8" hidden="1">
      <c r="G29" s="76"/>
      <c r="H29" s="76"/>
    </row>
    <row r="30" spans="7:8" hidden="1">
      <c r="G30" s="76"/>
      <c r="H30" s="76"/>
    </row>
    <row r="31" spans="7:8" hidden="1">
      <c r="G31" s="76"/>
      <c r="H31" s="76"/>
    </row>
    <row r="32" spans="7:8" hidden="1">
      <c r="G32" s="76"/>
      <c r="H32" s="76"/>
    </row>
    <row r="33" spans="7:8" hidden="1">
      <c r="G33" s="76"/>
      <c r="H33" s="76"/>
    </row>
  </sheetData>
  <conditionalFormatting sqref="B7">
    <cfRule type="cellIs" dxfId="14" priority="1" operator="greaterThan">
      <formula>1</formula>
    </cfRule>
  </conditionalFormatting>
  <conditionalFormatting sqref="H7">
    <cfRule type="cellIs" dxfId="13" priority="2" operator="notEqual">
      <formula>0</formula>
    </cfRule>
  </conditionalFormatting>
  <dataValidations count="1">
    <dataValidation type="date" allowBlank="1" showInputMessage="1" showErrorMessage="1" error="Invalid Date" sqref="G6" xr:uid="{F6514281-C6FC-43B6-9259-A898140FACFD}">
      <formula1>2</formula1>
      <formula2>182623</formula2>
    </dataValidation>
  </dataValidations>
  <hyperlinks>
    <hyperlink ref="A1" r:id="rId1" display="https://fund-xp.lu/" xr:uid="{06FEF683-9E17-477E-8199-6E4AEC38883A}"/>
  </hyperlinks>
  <pageMargins left="0.7" right="0.7" top="0.75" bottom="0.75" header="0.3" footer="0.3"/>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4D92E44A-4388-4F39-8C44-3EB44B035908}">
          <x14:formula1>
            <xm:f>'Drop down'!$N$2:$N$25</xm:f>
          </x14:formula1>
          <xm:sqref>E6</xm:sqref>
        </x14:dataValidation>
        <x14:dataValidation type="list" allowBlank="1" showInputMessage="1" showErrorMessage="1" xr:uid="{C85DE3D0-8E5C-4AFD-AA49-ED8589EA6050}">
          <x14:formula1>
            <xm:f>'Drop down'!$B$2:$B$253</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AAB4D-F588-45F7-A1BF-36582A33C206}">
  <sheetPr codeName="Sheet5">
    <tabColor rgb="FF005C4D"/>
  </sheetPr>
  <dimension ref="A1:N34"/>
  <sheetViews>
    <sheetView showGridLines="0" workbookViewId="0">
      <pane ySplit="5" topLeftCell="A6" activePane="bottomLeft" state="frozen"/>
      <selection activeCell="C2" sqref="C2"/>
      <selection pane="bottomLeft" activeCell="B1" sqref="B1"/>
    </sheetView>
  </sheetViews>
  <sheetFormatPr defaultColWidth="0" defaultRowHeight="16.5" zeroHeight="1"/>
  <cols>
    <col min="1" max="1" width="15.140625" style="62" customWidth="1"/>
    <col min="2" max="2" width="53.5703125" style="88" customWidth="1"/>
    <col min="3" max="3" width="42.42578125" style="88" bestFit="1" customWidth="1"/>
    <col min="4" max="4" width="27.28515625" style="63" bestFit="1" customWidth="1"/>
    <col min="5" max="5" width="41" style="63" bestFit="1" customWidth="1"/>
    <col min="6" max="6" width="66.42578125" style="63" bestFit="1" customWidth="1"/>
    <col min="7" max="7" width="56" style="88" bestFit="1" customWidth="1"/>
    <col min="8" max="8" width="25.28515625" style="76" bestFit="1" customWidth="1"/>
    <col min="9" max="9" width="56.85546875" style="76" bestFit="1" customWidth="1"/>
    <col min="10" max="10" width="53.7109375" style="76" bestFit="1" customWidth="1"/>
    <col min="11" max="11" width="15" style="63" bestFit="1" customWidth="1"/>
    <col min="12" max="12" width="50.7109375" style="88" bestFit="1" customWidth="1"/>
    <col min="13" max="13" width="11.85546875" style="63" bestFit="1" customWidth="1"/>
    <col min="14" max="14" width="43.28515625" style="79" customWidth="1"/>
    <col min="15" max="16384" width="5.7109375" style="63" hidden="1"/>
  </cols>
  <sheetData>
    <row r="1" spans="1:13" ht="79.5" customHeight="1">
      <c r="A1" s="78" t="e" vm="2">
        <v>#VALUE!</v>
      </c>
      <c r="B1" s="62"/>
      <c r="C1" s="62"/>
      <c r="D1" s="62"/>
      <c r="E1" s="62"/>
      <c r="F1" s="62"/>
      <c r="G1" s="62"/>
      <c r="H1" s="62"/>
      <c r="I1" s="62"/>
      <c r="J1" s="62"/>
      <c r="K1" s="62"/>
      <c r="L1" s="62"/>
    </row>
    <row r="2" spans="1:13">
      <c r="B2" s="64" t="s">
        <v>1240</v>
      </c>
      <c r="C2" s="65"/>
      <c r="D2" s="65"/>
      <c r="E2" s="65"/>
      <c r="F2" s="65"/>
      <c r="G2" s="65"/>
      <c r="H2" s="65"/>
      <c r="I2" s="64"/>
      <c r="J2" s="65"/>
      <c r="K2" s="65"/>
      <c r="L2" s="65"/>
      <c r="M2" s="65"/>
    </row>
    <row r="3" spans="1:13" ht="3" customHeight="1" thickBot="1">
      <c r="B3" s="80"/>
      <c r="C3" s="80"/>
      <c r="D3" s="80"/>
      <c r="E3" s="80"/>
      <c r="F3" s="80"/>
      <c r="G3" s="80"/>
      <c r="H3" s="80"/>
      <c r="I3" s="80"/>
      <c r="J3" s="80"/>
      <c r="K3" s="80"/>
      <c r="L3" s="80"/>
      <c r="M3" s="81"/>
    </row>
    <row r="4" spans="1:13" ht="17.25" thickTop="1">
      <c r="A4" s="82"/>
      <c r="B4" s="83" t="s">
        <v>1357</v>
      </c>
      <c r="C4" s="84" t="s">
        <v>1358</v>
      </c>
      <c r="D4" s="84" t="s">
        <v>1359</v>
      </c>
      <c r="E4" s="84" t="s">
        <v>1360</v>
      </c>
      <c r="F4" s="84" t="s">
        <v>1361</v>
      </c>
      <c r="G4" s="84" t="s">
        <v>1362</v>
      </c>
      <c r="H4" s="84" t="s">
        <v>1363</v>
      </c>
      <c r="I4" s="84" t="s">
        <v>1364</v>
      </c>
      <c r="J4" s="84" t="s">
        <v>1365</v>
      </c>
      <c r="K4" s="84" t="s">
        <v>1121</v>
      </c>
      <c r="L4" s="84" t="s">
        <v>1122</v>
      </c>
      <c r="M4" s="85"/>
    </row>
    <row r="5" spans="1:13">
      <c r="B5" s="86" t="s">
        <v>1350</v>
      </c>
      <c r="C5" s="70" t="s">
        <v>9</v>
      </c>
      <c r="D5" s="70" t="s">
        <v>1303</v>
      </c>
      <c r="E5" s="70" t="s">
        <v>15</v>
      </c>
      <c r="F5" s="70" t="s">
        <v>25</v>
      </c>
      <c r="G5" s="70" t="s">
        <v>26</v>
      </c>
      <c r="H5" s="86" t="s">
        <v>27</v>
      </c>
      <c r="I5" s="70" t="s">
        <v>29</v>
      </c>
      <c r="J5" s="70" t="s">
        <v>31</v>
      </c>
      <c r="K5" s="70" t="s">
        <v>33</v>
      </c>
      <c r="L5" s="70" t="s">
        <v>1351</v>
      </c>
      <c r="M5" s="87" t="s">
        <v>1259</v>
      </c>
    </row>
    <row r="6" spans="1:13">
      <c r="B6" s="141"/>
      <c r="C6" s="141"/>
      <c r="D6" s="174"/>
      <c r="E6" s="175"/>
      <c r="F6" s="175"/>
      <c r="G6" s="141"/>
      <c r="H6" s="176"/>
      <c r="I6" s="176"/>
      <c r="J6" s="176"/>
      <c r="K6" s="177"/>
      <c r="L6" s="143"/>
      <c r="M6" s="173"/>
    </row>
    <row r="7" spans="1:13">
      <c r="B7" s="141"/>
      <c r="C7" s="141"/>
      <c r="D7" s="177"/>
      <c r="E7" s="179"/>
      <c r="F7" s="179"/>
      <c r="G7" s="180"/>
      <c r="H7" s="176"/>
      <c r="I7" s="176"/>
      <c r="J7" s="176"/>
      <c r="K7" s="177"/>
      <c r="L7" s="143"/>
      <c r="M7" s="178"/>
    </row>
    <row r="8" spans="1:13">
      <c r="B8" s="141"/>
      <c r="C8" s="141"/>
      <c r="D8" s="177"/>
      <c r="E8" s="179"/>
      <c r="F8" s="179"/>
      <c r="G8" s="180"/>
      <c r="H8" s="176"/>
      <c r="I8" s="176"/>
      <c r="J8" s="176"/>
      <c r="K8" s="177"/>
      <c r="L8" s="143"/>
      <c r="M8" s="178"/>
    </row>
    <row r="9" spans="1:13">
      <c r="B9" s="141"/>
      <c r="C9" s="141"/>
      <c r="D9" s="177"/>
      <c r="E9" s="181"/>
      <c r="F9" s="179"/>
      <c r="G9" s="180"/>
      <c r="H9" s="176"/>
      <c r="I9" s="176"/>
      <c r="J9" s="176"/>
      <c r="K9" s="177"/>
      <c r="L9" s="143"/>
      <c r="M9" s="178"/>
    </row>
    <row r="10" spans="1:13">
      <c r="B10" s="141"/>
      <c r="C10" s="141"/>
      <c r="D10" s="177"/>
      <c r="E10" s="181"/>
      <c r="F10" s="179"/>
      <c r="G10" s="180"/>
      <c r="H10" s="176"/>
      <c r="I10" s="176"/>
      <c r="J10" s="176"/>
      <c r="K10" s="177"/>
      <c r="L10" s="143"/>
      <c r="M10" s="178"/>
    </row>
    <row r="11" spans="1:13">
      <c r="B11" s="141"/>
      <c r="C11" s="141"/>
      <c r="D11" s="177"/>
      <c r="E11" s="181"/>
      <c r="F11" s="179"/>
      <c r="G11" s="180"/>
      <c r="H11" s="176"/>
      <c r="I11" s="176"/>
      <c r="J11" s="176"/>
      <c r="K11" s="177"/>
      <c r="L11" s="143"/>
      <c r="M11" s="178"/>
    </row>
    <row r="12" spans="1:13">
      <c r="B12" s="141"/>
      <c r="C12" s="141"/>
      <c r="D12" s="177"/>
      <c r="E12" s="181"/>
      <c r="F12" s="179"/>
      <c r="G12" s="180"/>
      <c r="H12" s="176"/>
      <c r="I12" s="176"/>
      <c r="J12" s="176"/>
      <c r="K12" s="177"/>
      <c r="L12" s="143"/>
      <c r="M12" s="178"/>
    </row>
    <row r="13" spans="1:13">
      <c r="B13" s="141"/>
      <c r="C13" s="141"/>
      <c r="D13" s="177"/>
      <c r="E13" s="181"/>
      <c r="F13" s="179"/>
      <c r="G13" s="180"/>
      <c r="H13" s="176"/>
      <c r="I13" s="176"/>
      <c r="J13" s="176"/>
      <c r="K13" s="177"/>
      <c r="L13" s="143"/>
      <c r="M13" s="178"/>
    </row>
    <row r="14" spans="1:13" ht="17.25" thickBot="1">
      <c r="B14" s="63">
        <f>SUBTOTAL(103,B_01.02Table[LEI of the entity])</f>
        <v>0</v>
      </c>
      <c r="C14" s="63"/>
      <c r="E14" s="142"/>
      <c r="G14" s="63"/>
      <c r="H14" s="63"/>
      <c r="I14" s="63"/>
      <c r="J14" s="63"/>
      <c r="L14" s="63"/>
      <c r="M14" s="74">
        <f>SUBTOTAL(103,B_01.02Table[Errors])</f>
        <v>0</v>
      </c>
    </row>
    <row r="15" spans="1:13" ht="17.25" thickTop="1"/>
    <row r="16" spans="1:13">
      <c r="B16" s="77" t="s">
        <v>1299</v>
      </c>
    </row>
    <row r="17" spans="2:9"/>
    <row r="18" spans="2:9">
      <c r="B18" s="118" t="s">
        <v>1510</v>
      </c>
      <c r="C18" s="118"/>
      <c r="D18" s="118"/>
      <c r="E18" s="118"/>
      <c r="F18" s="118"/>
      <c r="G18" s="118"/>
      <c r="H18" s="118"/>
      <c r="I18" s="118"/>
    </row>
    <row r="19" spans="2:9">
      <c r="B19" s="88" t="s">
        <v>1509</v>
      </c>
    </row>
    <row r="20" spans="2:9">
      <c r="B20" s="88" t="s">
        <v>1511</v>
      </c>
    </row>
    <row r="21" spans="2:9">
      <c r="B21" s="88" t="s">
        <v>1512</v>
      </c>
    </row>
    <row r="22" spans="2:9"/>
    <row r="23" spans="2:9"/>
    <row r="24" spans="2:9"/>
    <row r="25" spans="2:9"/>
    <row r="26" spans="2:9"/>
    <row r="27" spans="2:9"/>
    <row r="28" spans="2:9"/>
    <row r="29" spans="2:9"/>
    <row r="30" spans="2:9"/>
    <row r="31" spans="2:9"/>
    <row r="32" spans="2:9"/>
    <row r="33"/>
    <row r="34"/>
  </sheetData>
  <conditionalFormatting sqref="M14">
    <cfRule type="cellIs" dxfId="12" priority="1" operator="notEqual">
      <formula>0</formula>
    </cfRule>
  </conditionalFormatting>
  <dataValidations count="2">
    <dataValidation type="date" allowBlank="1" showInputMessage="1" showErrorMessage="1" sqref="H6:I13" xr:uid="{98BDEAA0-469F-4EF7-AF74-44ACBAB78C33}">
      <formula1>2</formula1>
      <formula2>219148</formula2>
    </dataValidation>
    <dataValidation type="date" allowBlank="1" showInputMessage="1" showErrorMessage="1" sqref="J6:J13" xr:uid="{7CC6D5C8-30C1-4A6C-A4AD-ABF10567AD09}">
      <formula1>2</formula1>
      <formula2>2958465</formula2>
    </dataValidation>
  </dataValidations>
  <hyperlinks>
    <hyperlink ref="A1" r:id="rId1" display="https://fund-xp.lu/" xr:uid="{A46793DC-E595-48D4-ADE0-A5B398C09235}"/>
  </hyperlinks>
  <pageMargins left="0.7" right="0.7" top="0.75" bottom="0.75" header="0.3" footer="0.3"/>
  <pageSetup paperSize="9" orientation="portrait" r:id="rId2"/>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legacyDrawing r:id="rId3"/>
  <tableParts count="1">
    <tablePart r:id="rId4"/>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'Drop down'!$B$2:$B$253</xm:f>
          </x14:formula1>
          <xm:sqref>D6:D13</xm:sqref>
        </x14:dataValidation>
        <x14:dataValidation type="list" allowBlank="1" showInputMessage="1" showErrorMessage="1" xr:uid="{00000000-0002-0000-0300-000001000000}">
          <x14:formula1>
            <xm:f>'Drop down'!$N$2:$N$25</xm:f>
          </x14:formula1>
          <xm:sqref>E6:E13</xm:sqref>
        </x14:dataValidation>
        <x14:dataValidation type="list" allowBlank="1" showInputMessage="1" showErrorMessage="1" xr:uid="{00000000-0002-0000-0300-000002000000}">
          <x14:formula1>
            <xm:f>'Drop down'!$Q$2:$Q$6</xm:f>
          </x14:formula1>
          <xm:sqref>F6:F13</xm:sqref>
        </x14:dataValidation>
        <x14:dataValidation type="list" allowBlank="1" showInputMessage="1" showErrorMessage="1" xr:uid="{CB43A166-1B68-4665-A115-3C87C65AC1BE}">
          <x14:formula1>
            <xm:f>'Drop down'!$E$2:$E$250</xm:f>
          </x14:formula1>
          <xm:sqref>K6:K13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C1FE-B1FB-419F-B11B-EC009ADD173E}">
  <sheetPr codeName="Sheet9">
    <tabColor rgb="FF005C4D"/>
  </sheetPr>
  <dimension ref="A1:G22"/>
  <sheetViews>
    <sheetView showGridLines="0" workbookViewId="0">
      <selection activeCell="B1" sqref="B1"/>
    </sheetView>
  </sheetViews>
  <sheetFormatPr defaultColWidth="0" defaultRowHeight="16.5" zeroHeight="1"/>
  <cols>
    <col min="1" max="1" width="15.140625" style="62" customWidth="1"/>
    <col min="2" max="2" width="56.85546875" style="63" customWidth="1"/>
    <col min="3" max="3" width="58" style="88" bestFit="1" customWidth="1"/>
    <col min="4" max="4" width="26.28515625" style="63" bestFit="1" customWidth="1"/>
    <col min="5" max="5" width="28.28515625" style="63" bestFit="1" customWidth="1"/>
    <col min="6" max="6" width="11.85546875" style="63" bestFit="1" customWidth="1"/>
    <col min="7" max="7" width="15.140625" style="79" customWidth="1"/>
    <col min="8" max="16384" width="5.7109375" style="63" hidden="1"/>
  </cols>
  <sheetData>
    <row r="1" spans="1:7" ht="79.5" customHeight="1">
      <c r="A1" s="78" t="e" vm="2">
        <v>#VALUE!</v>
      </c>
      <c r="B1" s="62"/>
      <c r="C1" s="62"/>
      <c r="D1" s="62"/>
      <c r="E1" s="62"/>
    </row>
    <row r="2" spans="1:7">
      <c r="B2" s="64" t="s">
        <v>1241</v>
      </c>
      <c r="C2" s="65"/>
      <c r="D2" s="65"/>
      <c r="E2" s="65"/>
      <c r="F2" s="65"/>
    </row>
    <row r="3" spans="1:7" ht="3" customHeight="1" thickBot="1">
      <c r="B3" s="80"/>
      <c r="C3" s="80"/>
      <c r="D3" s="80"/>
      <c r="E3" s="80"/>
      <c r="F3" s="81"/>
    </row>
    <row r="4" spans="1:7" ht="17.25" thickTop="1">
      <c r="A4" s="82"/>
      <c r="B4" s="89" t="s">
        <v>1366</v>
      </c>
      <c r="C4" s="90" t="s">
        <v>1367</v>
      </c>
      <c r="D4" s="90" t="s">
        <v>1368</v>
      </c>
      <c r="E4" s="90" t="s">
        <v>1369</v>
      </c>
      <c r="F4" s="91"/>
      <c r="G4" s="92"/>
    </row>
    <row r="5" spans="1:7">
      <c r="B5" s="83" t="s">
        <v>38</v>
      </c>
      <c r="C5" s="84" t="s">
        <v>39</v>
      </c>
      <c r="D5" s="84" t="s">
        <v>40</v>
      </c>
      <c r="E5" s="83" t="s">
        <v>42</v>
      </c>
      <c r="F5" s="84" t="s">
        <v>1259</v>
      </c>
    </row>
    <row r="6" spans="1:7">
      <c r="B6" s="177"/>
      <c r="C6" s="141"/>
      <c r="D6" s="177"/>
      <c r="E6" s="177"/>
      <c r="F6" s="182"/>
    </row>
    <row r="7" spans="1:7">
      <c r="B7" s="177"/>
      <c r="C7" s="141"/>
      <c r="D7" s="177"/>
      <c r="E7" s="177"/>
      <c r="F7" s="182"/>
    </row>
    <row r="8" spans="1:7">
      <c r="B8" s="177"/>
      <c r="C8" s="141"/>
      <c r="D8" s="177"/>
      <c r="E8" s="177"/>
      <c r="F8" s="182"/>
    </row>
    <row r="9" spans="1:7">
      <c r="B9" s="177"/>
      <c r="C9" s="141"/>
      <c r="D9" s="177"/>
      <c r="E9" s="177"/>
      <c r="F9" s="182"/>
    </row>
    <row r="10" spans="1:7">
      <c r="B10" s="177"/>
      <c r="C10" s="141"/>
      <c r="D10" s="177"/>
      <c r="E10" s="177"/>
      <c r="F10" s="182"/>
    </row>
    <row r="11" spans="1:7">
      <c r="B11" s="177"/>
      <c r="C11" s="141"/>
      <c r="D11" s="177"/>
      <c r="E11" s="177"/>
      <c r="F11" s="182"/>
    </row>
    <row r="12" spans="1:7">
      <c r="B12" s="177"/>
      <c r="C12" s="141"/>
      <c r="D12" s="177"/>
      <c r="E12" s="177"/>
      <c r="F12" s="182"/>
    </row>
    <row r="13" spans="1:7">
      <c r="B13" s="177"/>
      <c r="C13" s="141"/>
      <c r="D13" s="177"/>
      <c r="E13" s="177"/>
      <c r="F13" s="182"/>
    </row>
    <row r="14" spans="1:7">
      <c r="B14" s="177"/>
      <c r="C14" s="141"/>
      <c r="D14" s="177"/>
      <c r="E14" s="177"/>
      <c r="F14" s="182"/>
    </row>
    <row r="15" spans="1:7">
      <c r="B15" s="177"/>
      <c r="C15" s="141"/>
      <c r="D15" s="177"/>
      <c r="E15" s="177"/>
      <c r="F15" s="182"/>
    </row>
    <row r="16" spans="1:7">
      <c r="B16" s="177"/>
      <c r="C16" s="141"/>
      <c r="D16" s="177"/>
      <c r="E16" s="177"/>
      <c r="F16" s="182"/>
    </row>
    <row r="17" spans="2:6" ht="17.25" thickBot="1">
      <c r="B17" s="63" t="s">
        <v>1260</v>
      </c>
      <c r="C17" s="63"/>
      <c r="F17" s="74">
        <f>SUBTOTAL(103,B_01.03Table[Errors])</f>
        <v>0</v>
      </c>
    </row>
    <row r="18" spans="2:6" ht="17.25" thickTop="1"/>
    <row r="19" spans="2:6">
      <c r="B19" s="77" t="s">
        <v>1299</v>
      </c>
    </row>
    <row r="20" spans="2:6"/>
    <row r="21" spans="2:6">
      <c r="B21" s="63" t="s">
        <v>1309</v>
      </c>
    </row>
    <row r="22" spans="2:6"/>
  </sheetData>
  <conditionalFormatting sqref="F17">
    <cfRule type="cellIs" dxfId="11" priority="1" operator="notEqual">
      <formula>0</formula>
    </cfRule>
  </conditionalFormatting>
  <dataValidations count="1">
    <dataValidation type="list" allowBlank="1" showInputMessage="1" showErrorMessage="1" sqref="C6:C16" xr:uid="{B81E53E6-C0AA-4561-875A-C40AA394E924}">
      <formula1>INDIRECT("B_01.02Table[LEI of the entity]")</formula1>
    </dataValidation>
  </dataValidations>
  <hyperlinks>
    <hyperlink ref="A1" r:id="rId1" display="https://fund-xp.lu/" xr:uid="{26C619EB-547C-4293-9CEF-5169BD6F4713}"/>
  </hyperlinks>
  <pageMargins left="0.7" right="0.7" top="0.75" bottom="0.75" header="0.3" footer="0.3"/>
  <pageSetup paperSize="9" orientation="portrait"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 down'!$B$2:$B$253</xm:f>
          </x14:formula1>
          <xm:sqref>E6:E16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A5FE-A345-4056-99D9-4EB375BDC5E5}">
  <sheetPr codeName="Sheet7">
    <tabColor rgb="FF005C4D"/>
  </sheetPr>
  <dimension ref="A1:H28"/>
  <sheetViews>
    <sheetView showGridLines="0" workbookViewId="0">
      <pane ySplit="5" topLeftCell="A6" activePane="bottomLeft" state="frozen"/>
      <selection activeCell="C2" sqref="C2"/>
      <selection pane="bottomLeft" activeCell="B1" sqref="B1"/>
    </sheetView>
  </sheetViews>
  <sheetFormatPr defaultColWidth="0" defaultRowHeight="16.5" zeroHeight="1"/>
  <cols>
    <col min="1" max="1" width="15.140625" style="62" customWidth="1"/>
    <col min="2" max="2" width="82.85546875" style="88" customWidth="1"/>
    <col min="3" max="3" width="39.7109375" style="63" bestFit="1" customWidth="1"/>
    <col min="4" max="4" width="63.5703125" style="88" bestFit="1" customWidth="1"/>
    <col min="5" max="5" width="57.140625" style="63" bestFit="1" customWidth="1"/>
    <col min="6" max="6" width="91.42578125" style="88" bestFit="1" customWidth="1"/>
    <col min="7" max="7" width="29.42578125" style="63" bestFit="1" customWidth="1"/>
    <col min="8" max="8" width="32.5703125" style="79" customWidth="1"/>
    <col min="9" max="16384" width="5.7109375" style="63" hidden="1"/>
  </cols>
  <sheetData>
    <row r="1" spans="1:7" ht="79.5" customHeight="1">
      <c r="A1" s="78" t="e" vm="2">
        <v>#VALUE!</v>
      </c>
      <c r="B1" s="62"/>
      <c r="C1" s="62"/>
      <c r="D1" s="62"/>
      <c r="E1" s="62"/>
      <c r="F1" s="62"/>
    </row>
    <row r="2" spans="1:7">
      <c r="B2" s="64" t="s">
        <v>1242</v>
      </c>
      <c r="C2" s="65"/>
      <c r="D2" s="65"/>
      <c r="E2" s="65"/>
      <c r="F2" s="65"/>
      <c r="G2" s="65"/>
    </row>
    <row r="3" spans="1:7" ht="3" customHeight="1" thickBot="1">
      <c r="B3" s="80"/>
      <c r="C3" s="80"/>
      <c r="D3" s="80"/>
      <c r="E3" s="80"/>
      <c r="F3" s="80"/>
      <c r="G3" s="81"/>
    </row>
    <row r="4" spans="1:7" ht="17.25" thickTop="1">
      <c r="A4" s="82"/>
      <c r="B4" s="89" t="s">
        <v>1370</v>
      </c>
      <c r="C4" s="90" t="s">
        <v>1371</v>
      </c>
      <c r="D4" s="90" t="s">
        <v>1129</v>
      </c>
      <c r="E4" s="93" t="s">
        <v>1372</v>
      </c>
      <c r="F4" s="94" t="s">
        <v>1373</v>
      </c>
      <c r="G4" s="91"/>
    </row>
    <row r="5" spans="1:7">
      <c r="B5" s="83" t="s">
        <v>44</v>
      </c>
      <c r="C5" s="84" t="s">
        <v>45</v>
      </c>
      <c r="D5" s="84" t="s">
        <v>47</v>
      </c>
      <c r="E5" s="83" t="s">
        <v>1243</v>
      </c>
      <c r="F5" s="84" t="s">
        <v>48</v>
      </c>
      <c r="G5" s="83" t="s">
        <v>1259</v>
      </c>
    </row>
    <row r="6" spans="1:7">
      <c r="B6" s="141"/>
      <c r="C6" s="177"/>
      <c r="D6" s="141"/>
      <c r="E6" s="177"/>
      <c r="F6" s="143"/>
      <c r="G6" s="182"/>
    </row>
    <row r="7" spans="1:7">
      <c r="B7" s="141"/>
      <c r="C7" s="177"/>
      <c r="D7" s="141"/>
      <c r="E7" s="177"/>
      <c r="F7" s="143"/>
      <c r="G7" s="183"/>
    </row>
    <row r="8" spans="1:7">
      <c r="B8" s="141"/>
      <c r="C8" s="177"/>
      <c r="D8" s="141"/>
      <c r="E8" s="177"/>
      <c r="F8" s="143"/>
      <c r="G8" s="184"/>
    </row>
    <row r="9" spans="1:7">
      <c r="B9" s="141"/>
      <c r="C9" s="177"/>
      <c r="D9" s="141"/>
      <c r="E9" s="177"/>
      <c r="F9" s="143"/>
      <c r="G9" s="184"/>
    </row>
    <row r="10" spans="1:7">
      <c r="B10" s="141"/>
      <c r="C10" s="177"/>
      <c r="D10" s="141"/>
      <c r="E10" s="177"/>
      <c r="F10" s="143"/>
      <c r="G10" s="183"/>
    </row>
    <row r="11" spans="1:7">
      <c r="B11" s="141"/>
      <c r="C11" s="177"/>
      <c r="D11" s="141"/>
      <c r="E11" s="177"/>
      <c r="F11" s="143"/>
      <c r="G11" s="184"/>
    </row>
    <row r="12" spans="1:7">
      <c r="B12" s="141"/>
      <c r="C12" s="177"/>
      <c r="D12" s="141"/>
      <c r="E12" s="177"/>
      <c r="F12" s="143"/>
      <c r="G12" s="184"/>
    </row>
    <row r="13" spans="1:7">
      <c r="B13" s="141"/>
      <c r="C13" s="177"/>
      <c r="D13" s="141"/>
      <c r="E13" s="177"/>
      <c r="F13" s="143"/>
      <c r="G13" s="184"/>
    </row>
    <row r="14" spans="1:7">
      <c r="B14" s="141"/>
      <c r="C14" s="177"/>
      <c r="D14" s="141"/>
      <c r="E14" s="177"/>
      <c r="F14" s="143"/>
      <c r="G14" s="184"/>
    </row>
    <row r="15" spans="1:7">
      <c r="B15" s="141"/>
      <c r="C15" s="177"/>
      <c r="D15" s="141"/>
      <c r="E15" s="177"/>
      <c r="F15" s="143"/>
      <c r="G15" s="182"/>
    </row>
    <row r="16" spans="1:7">
      <c r="B16" s="141"/>
      <c r="C16" s="177"/>
      <c r="D16" s="141"/>
      <c r="E16" s="177"/>
      <c r="F16" s="143"/>
      <c r="G16" s="185"/>
    </row>
    <row r="17" spans="2:7">
      <c r="B17" s="141"/>
      <c r="C17" s="177"/>
      <c r="D17" s="141"/>
      <c r="E17" s="177"/>
      <c r="F17" s="143"/>
      <c r="G17" s="182"/>
    </row>
    <row r="18" spans="2:7">
      <c r="B18" s="141"/>
      <c r="C18" s="177"/>
      <c r="D18" s="141"/>
      <c r="E18" s="177"/>
      <c r="F18" s="143"/>
      <c r="G18" s="182"/>
    </row>
    <row r="19" spans="2:7">
      <c r="B19" s="141"/>
      <c r="C19" s="177"/>
      <c r="D19" s="141"/>
      <c r="E19" s="177"/>
      <c r="F19" s="143"/>
      <c r="G19" s="182"/>
    </row>
    <row r="20" spans="2:7">
      <c r="B20" s="141"/>
      <c r="C20" s="177"/>
      <c r="D20" s="141"/>
      <c r="E20" s="177"/>
      <c r="F20" s="143"/>
      <c r="G20" s="182"/>
    </row>
    <row r="21" spans="2:7">
      <c r="B21" s="141"/>
      <c r="C21" s="177"/>
      <c r="D21" s="141"/>
      <c r="E21" s="177"/>
      <c r="F21" s="143"/>
      <c r="G21" s="182"/>
    </row>
    <row r="22" spans="2:7" ht="17.25" thickBot="1">
      <c r="B22" s="63">
        <f>SUBTOTAL(103,B_02.01Table[Contractual arrangement reference number])</f>
        <v>0</v>
      </c>
      <c r="D22" s="63"/>
      <c r="F22" s="63"/>
      <c r="G22" s="74">
        <f>SUBTOTAL(103,B_02.01Table[Errors])</f>
        <v>0</v>
      </c>
    </row>
    <row r="23" spans="2:7" ht="17.25" thickTop="1"/>
    <row r="24" spans="2:7">
      <c r="B24" s="77" t="s">
        <v>1299</v>
      </c>
    </row>
    <row r="25" spans="2:7"/>
    <row r="26" spans="2:7">
      <c r="B26" s="88" t="s">
        <v>1988</v>
      </c>
    </row>
    <row r="27" spans="2:7">
      <c r="B27" s="88" t="s">
        <v>1310</v>
      </c>
    </row>
    <row r="28" spans="2:7"/>
  </sheetData>
  <conditionalFormatting sqref="G22">
    <cfRule type="cellIs" dxfId="10" priority="1" operator="notEqual">
      <formula>0</formula>
    </cfRule>
  </conditionalFormatting>
  <hyperlinks>
    <hyperlink ref="A1" r:id="rId1" display="https://fund-xp.lu/" xr:uid="{3FA3F097-A859-4684-9CC6-AE345ABF4772}"/>
  </hyperlinks>
  <pageMargins left="0.7" right="0.7" top="0.75" bottom="0.75" header="0.3" footer="0.3"/>
  <pageSetup paperSize="9" orientation="portrait" r:id="rId2"/>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'Drop down'!$E$2:$E$250</xm:f>
          </x14:formula1>
          <xm:sqref>E6:E21</xm:sqref>
        </x14:dataValidation>
        <x14:dataValidation type="list" allowBlank="1" showInputMessage="1" showErrorMessage="1" xr:uid="{00000000-0002-0000-0500-000000000000}">
          <x14:formula1>
            <xm:f>'Drop down'!$T$2:$T$4</xm:f>
          </x14:formula1>
          <xm:sqref>C6:C21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133B-F3AD-462A-B8B9-EEABBCE9B5FB}">
  <sheetPr codeName="Sheet1">
    <tabColor rgb="FF005C4D"/>
  </sheetPr>
  <dimension ref="A1:F23"/>
  <sheetViews>
    <sheetView showGridLines="0" workbookViewId="0">
      <selection activeCell="B1" sqref="B1"/>
    </sheetView>
  </sheetViews>
  <sheetFormatPr defaultColWidth="0" defaultRowHeight="16.5" zeroHeight="1"/>
  <cols>
    <col min="1" max="1" width="15.140625" style="62" customWidth="1"/>
    <col min="2" max="2" width="50.5703125" style="88" customWidth="1"/>
    <col min="3" max="3" width="97.85546875" style="88" bestFit="1" customWidth="1"/>
    <col min="4" max="4" width="11.85546875" style="63" bestFit="1" customWidth="1"/>
    <col min="5" max="5" width="15.140625" style="79" customWidth="1"/>
    <col min="6" max="6" width="0" style="63" hidden="1" customWidth="1"/>
    <col min="7" max="16384" width="8.7109375" style="63" hidden="1"/>
  </cols>
  <sheetData>
    <row r="1" spans="1:4" ht="79.5" customHeight="1">
      <c r="A1" s="78" t="e" vm="2">
        <v>#VALUE!</v>
      </c>
      <c r="B1" s="62"/>
      <c r="C1" s="62"/>
    </row>
    <row r="2" spans="1:4">
      <c r="B2" s="64" t="s">
        <v>1246</v>
      </c>
      <c r="C2" s="65"/>
      <c r="D2" s="65"/>
    </row>
    <row r="3" spans="1:4" ht="3" customHeight="1" thickBot="1">
      <c r="B3" s="95"/>
      <c r="C3" s="95"/>
      <c r="D3" s="96"/>
    </row>
    <row r="4" spans="1:4" ht="17.25" thickTop="1">
      <c r="A4" s="82"/>
      <c r="B4" s="89" t="s">
        <v>1374</v>
      </c>
      <c r="C4" s="90" t="s">
        <v>1375</v>
      </c>
      <c r="D4" s="97"/>
    </row>
    <row r="5" spans="1:4">
      <c r="B5" s="98" t="s">
        <v>44</v>
      </c>
      <c r="C5" s="98" t="s">
        <v>1247</v>
      </c>
      <c r="D5" s="98" t="s">
        <v>1259</v>
      </c>
    </row>
    <row r="6" spans="1:4">
      <c r="B6" s="141"/>
      <c r="C6" s="141"/>
      <c r="D6" s="182"/>
    </row>
    <row r="7" spans="1:4">
      <c r="B7" s="141"/>
      <c r="C7" s="141"/>
      <c r="D7" s="182"/>
    </row>
    <row r="8" spans="1:4">
      <c r="B8" s="141"/>
      <c r="C8" s="141"/>
      <c r="D8" s="182"/>
    </row>
    <row r="9" spans="1:4">
      <c r="B9" s="141"/>
      <c r="C9" s="141"/>
      <c r="D9" s="182"/>
    </row>
    <row r="10" spans="1:4">
      <c r="B10" s="141"/>
      <c r="C10" s="141"/>
      <c r="D10" s="182"/>
    </row>
    <row r="11" spans="1:4">
      <c r="B11" s="141"/>
      <c r="C11" s="141"/>
      <c r="D11" s="182"/>
    </row>
    <row r="12" spans="1:4">
      <c r="B12" s="141"/>
      <c r="C12" s="141"/>
      <c r="D12" s="182"/>
    </row>
    <row r="13" spans="1:4">
      <c r="B13" s="141"/>
      <c r="C13" s="141"/>
      <c r="D13" s="182"/>
    </row>
    <row r="14" spans="1:4">
      <c r="B14" s="141"/>
      <c r="C14" s="141"/>
      <c r="D14" s="182"/>
    </row>
    <row r="15" spans="1:4">
      <c r="B15" s="141"/>
      <c r="C15" s="141"/>
      <c r="D15" s="182"/>
    </row>
    <row r="16" spans="1:4">
      <c r="B16" s="141"/>
      <c r="C16" s="141"/>
      <c r="D16" s="182"/>
    </row>
    <row r="17" spans="2:4" ht="17.25" thickBot="1">
      <c r="B17" s="63">
        <f>SUBTOTAL(103,B_02.03Table[Contractual arrangement reference number])</f>
        <v>0</v>
      </c>
      <c r="C17" s="63"/>
      <c r="D17" s="74">
        <f>SUBTOTAL(103,B_02.03Table[Errors])</f>
        <v>0</v>
      </c>
    </row>
    <row r="18" spans="2:4" ht="17.25" thickTop="1"/>
    <row r="19" spans="2:4">
      <c r="B19" s="77" t="s">
        <v>1299</v>
      </c>
    </row>
    <row r="20" spans="2:4"/>
    <row r="21" spans="2:4">
      <c r="B21" s="88" t="s">
        <v>1315</v>
      </c>
    </row>
    <row r="22" spans="2:4">
      <c r="B22" s="88" t="s">
        <v>1316</v>
      </c>
    </row>
    <row r="23" spans="2:4"/>
  </sheetData>
  <conditionalFormatting sqref="D17">
    <cfRule type="cellIs" dxfId="9" priority="1" operator="notEqual">
      <formula>0</formula>
    </cfRule>
  </conditionalFormatting>
  <dataValidations count="1">
    <dataValidation type="list" allowBlank="1" showInputMessage="1" showErrorMessage="1" sqref="B6:B16 C6:C16" xr:uid="{1D7B9699-3B5A-4A2A-833A-0FF026016117}">
      <formula1>INDIRECT("B_02.01Table[Contractual arrangement reference number]")</formula1>
    </dataValidation>
  </dataValidations>
  <hyperlinks>
    <hyperlink ref="A1" r:id="rId1" display="https://fund-xp.lu/" xr:uid="{84C0474A-EFD4-4139-AF13-D2549C86CFFE}"/>
  </hyperlink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a586b747-2a7c-4f57-bcd1-e81df5c8c005" origin="userSelected">
  <element uid="id_classification_generalbusiness" value=""/>
</sisl>
</file>

<file path=customXml/item2.xml><?xml version="1.0" encoding="utf-8"?>
<ct:contentTypeSchema xmlns:ct="http://schemas.microsoft.com/office/2006/metadata/contentType" xmlns:ma="http://schemas.microsoft.com/office/2006/metadata/properties/metaAttributes" ct:_="" ma:_="" ma:contentTypeName="Document" ma:contentTypeID="0x01010095CCFA4388508542874D11A13FD2923E" ma:contentTypeVersion="6" ma:contentTypeDescription="Create a new document." ma:contentTypeScope="" ma:versionID="67a70ba9e71fa89f4341ae2479b23e0d">
  <xsd:schema xmlns:xsd="http://www.w3.org/2001/XMLSchema" xmlns:xs="http://www.w3.org/2001/XMLSchema" xmlns:p="http://schemas.microsoft.com/office/2006/metadata/properties" xmlns:ns2="2e3fbb12-159f-4274-9f30-41730a1ea4ff" xmlns:ns3="ecd19b8c-3449-4fb7-a71d-fc395ce506f7" targetNamespace="http://schemas.microsoft.com/office/2006/metadata/properties" ma:root="true" ma:fieldsID="9100c5dae24548735e0b3074d0af2b17" ns2:_="" ns3:_="">
    <xsd:import namespace="2e3fbb12-159f-4274-9f30-41730a1ea4ff"/>
    <xsd:import namespace="ecd19b8c-3449-4fb7-a71d-fc395ce506f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3fbb12-159f-4274-9f30-41730a1ea4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d19b8c-3449-4fb7-a71d-fc395ce506f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025897-A597-437F-AAA4-CED5511629BB}">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53D4C210-56BC-4677-B443-A54912ED37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3fbb12-159f-4274-9f30-41730a1ea4ff"/>
    <ds:schemaRef ds:uri="ecd19b8c-3449-4fb7-a71d-fc395ce506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43D5CB-B538-4ACA-BE7C-AA46FCC2D231}">
  <ds:schemaRefs>
    <ds:schemaRef ds:uri="http://www.w3.org/XML/1998/namespace"/>
    <ds:schemaRef ds:uri="http://purl.org/dc/dcmitype/"/>
    <ds:schemaRef ds:uri="http://schemas.openxmlformats.org/package/2006/metadata/core-properties"/>
    <ds:schemaRef ds:uri="http://schemas.microsoft.com/office/2006/metadata/properties"/>
    <ds:schemaRef ds:uri="http://purl.org/dc/elements/1.1/"/>
    <ds:schemaRef ds:uri="http://purl.org/dc/terms/"/>
    <ds:schemaRef ds:uri="2e3fbb12-159f-4274-9f30-41730a1ea4ff"/>
    <ds:schemaRef ds:uri="http://schemas.microsoft.com/office/2006/documentManagement/types"/>
    <ds:schemaRef ds:uri="http://schemas.microsoft.com/office/infopath/2007/PartnerControls"/>
    <ds:schemaRef ds:uri="ecd19b8c-3449-4fb7-a71d-fc395ce506f7"/>
  </ds:schemaRefs>
</ds:datastoreItem>
</file>

<file path=customXml/itemProps4.xml><?xml version="1.0" encoding="utf-8"?>
<ds:datastoreItem xmlns:ds="http://schemas.openxmlformats.org/officeDocument/2006/customXml" ds:itemID="{14B764C6-D2C1-44C1-B61C-48B79CBE77A8}">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20</vt:i4>
      </vt:variant>
      <vt:variant>
        <vt:lpstr>Named Ranges</vt:lpstr>
      </vt:variant>
      <vt:variant>
        <vt:i4>26</vt:i4>
      </vt:variant>
    </vt:vector>
  </HeadingPairs>
  <TitlesOfParts>
    <vt:vector size="46" baseType="lpstr">
      <vt:lpstr>Dashboard</vt:lpstr>
      <vt:lpstr>FAQ</vt:lpstr>
      <vt:lpstr>Definitions</vt:lpstr>
      <vt:lpstr>Data Model</vt:lpstr>
      <vt:lpstr>b_01.01</vt:lpstr>
      <vt:lpstr>b_01.02</vt:lpstr>
      <vt:lpstr>b_01.03</vt:lpstr>
      <vt:lpstr>b_02.01</vt:lpstr>
      <vt:lpstr>b_02.03</vt:lpstr>
      <vt:lpstr>b_04.01</vt:lpstr>
      <vt:lpstr>b_05.01</vt:lpstr>
      <vt:lpstr>b_06.01</vt:lpstr>
      <vt:lpstr>b_02.02</vt:lpstr>
      <vt:lpstr>b_03.01</vt:lpstr>
      <vt:lpstr>b_03.02</vt:lpstr>
      <vt:lpstr>b_03.03</vt:lpstr>
      <vt:lpstr>b_05.02</vt:lpstr>
      <vt:lpstr>b_07.01</vt:lpstr>
      <vt:lpstr>b_99.01</vt:lpstr>
      <vt:lpstr>Drop down</vt:lpstr>
      <vt:lpstr>Definitions!_Hlk133426226</vt:lpstr>
      <vt:lpstr>Definitions!_Hlk151973589</vt:lpstr>
      <vt:lpstr>Definitions!_Hlk152173187</vt:lpstr>
      <vt:lpstr>LINK</vt:lpstr>
      <vt:lpstr>LIST0101040</vt:lpstr>
      <vt:lpstr>LIST0102050</vt:lpstr>
      <vt:lpstr>LIST0201020</vt:lpstr>
      <vt:lpstr>LIST0202090</vt:lpstr>
      <vt:lpstr>LIST0202170</vt:lpstr>
      <vt:lpstr>LIST0202180</vt:lpstr>
      <vt:lpstr>LIST0401030</vt:lpstr>
      <vt:lpstr>LIST0501040</vt:lpstr>
      <vt:lpstr>LIST0601020</vt:lpstr>
      <vt:lpstr>LIST0601050</vt:lpstr>
      <vt:lpstr>LIST0601100</vt:lpstr>
      <vt:lpstr>LIST0701050</vt:lpstr>
      <vt:lpstr>LIST0701060</vt:lpstr>
      <vt:lpstr>LIST0701090</vt:lpstr>
      <vt:lpstr>LISTANNEXIII</vt:lpstr>
      <vt:lpstr>LISTBINARY</vt:lpstr>
      <vt:lpstr>LISTCOUNTRY</vt:lpstr>
      <vt:lpstr>LISTCURRENCY</vt:lpstr>
      <vt:lpstr>SCOPE</vt:lpstr>
      <vt:lpstr>SERIAL</vt:lpstr>
      <vt:lpstr>SUBDATE</vt:lpstr>
      <vt:lpstr>VERSION</vt:lpstr>
    </vt:vector>
  </TitlesOfParts>
  <Manager/>
  <Company>EIOPA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Fund XP</dc:creator>
  <cp:keywords>Restricted</cp:keywords>
  <dc:description/>
  <cp:lastModifiedBy>arnaud collignon</cp:lastModifiedBy>
  <dcterms:created xsi:type="dcterms:W3CDTF">2022-11-06T08:54:22Z</dcterms:created>
  <dcterms:modified xsi:type="dcterms:W3CDTF">2025-04-03T18:42:00Z</dcterms:modified>
  <cp:category>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0x01010095CCFA4388508542874D11A13FD2923E</vt:lpwstr>
  </property>
  <property fmtid="{D5CDD505-2E9C-101B-9397-08002B2CF9AE}" pid="3" name="ERISKeywords">
    <vt:lpwstr/>
  </property>
  <property fmtid="{D5CDD505-2E9C-101B-9397-08002B2CF9AE}" pid="4" name="ERISDocumentType">
    <vt:lpwstr/>
  </property>
  <property fmtid="{D5CDD505-2E9C-101B-9397-08002B2CF9AE}" pid="5" name="docIndexRef">
    <vt:lpwstr>71f56209-bad7-4bce-89ae-511617c242ab</vt:lpwstr>
  </property>
  <property fmtid="{D5CDD505-2E9C-101B-9397-08002B2CF9AE}" pid="6" name="bjSaver">
    <vt:lpwstr>3ry6t8HARC1qFj25ivB23A2Glfkfau/o</vt:lpwstr>
  </property>
  <property fmtid="{D5CDD505-2E9C-101B-9397-08002B2CF9AE}" pid="7"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8" name="bjDocumentLabelXML-0">
    <vt:lpwstr>ames.com/2008/01/sie/internal/label"&gt;&lt;element uid="id_classification_generalbusiness" value="" /&gt;&lt;/sisl&gt;</vt:lpwstr>
  </property>
  <property fmtid="{D5CDD505-2E9C-101B-9397-08002B2CF9AE}" pid="9" name="bjDocumentSecurityLabel">
    <vt:lpwstr>Restricted</vt:lpwstr>
  </property>
  <property fmtid="{D5CDD505-2E9C-101B-9397-08002B2CF9AE}" pid="10" name="bjClsUserRVM">
    <vt:lpwstr>[]</vt:lpwstr>
  </property>
  <property fmtid="{D5CDD505-2E9C-101B-9397-08002B2CF9AE}" pid="11" name="bjLeftHeaderLabel-first">
    <vt:lpwstr>&amp;"Times New Roman,Regular"&amp;12&amp;K000000Central Bank of Ireland - RESTRICTED</vt:lpwstr>
  </property>
  <property fmtid="{D5CDD505-2E9C-101B-9397-08002B2CF9AE}" pid="12" name="bjLeftHeaderLabel-even">
    <vt:lpwstr>&amp;"Times New Roman,Regular"&amp;12&amp;K000000Central Bank of Ireland - RESTRICTED</vt:lpwstr>
  </property>
  <property fmtid="{D5CDD505-2E9C-101B-9397-08002B2CF9AE}" pid="13" name="bjLeftHeaderLabel">
    <vt:lpwstr>&amp;"Times New Roman,Regular"&amp;12&amp;K000000Central Bank of Ireland - RESTRICTED</vt:lpwstr>
  </property>
  <property fmtid="{D5CDD505-2E9C-101B-9397-08002B2CF9AE}" pid="14" name="Érvényességi idő">
    <vt:filetime>2028-01-30T17:23:41Z</vt:filetime>
  </property>
  <property fmtid="{D5CDD505-2E9C-101B-9397-08002B2CF9AE}" pid="15" name="Érvényességet beállító">
    <vt:lpwstr>kissm</vt:lpwstr>
  </property>
  <property fmtid="{D5CDD505-2E9C-101B-9397-08002B2CF9AE}" pid="16" name="Érvényességi idő első beállítása">
    <vt:filetime>2023-01-30T17:23:41Z</vt:filetime>
  </property>
</Properties>
</file>